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Constants" sheetId="1" r:id="rId1"/>
    <sheet name="Sailing (alternator charge)" sheetId="2" r:id="rId2"/>
    <sheet name="At Anchor" sheetId="3" r:id="rId3"/>
    <sheet name="At Dock with AC" sheetId="4" state="hidden" r:id="rId4"/>
    <sheet name="Sheet1" sheetId="6" r:id="rId5"/>
    <sheet name="SSB Stuff" sheetId="7" state="hidden" r:id="rId6"/>
    <sheet name="Costs" sheetId="8" state="hidden" r:id="rId7"/>
  </sheets>
  <calcPr calcId="125725"/>
</workbook>
</file>

<file path=xl/calcChain.xml><?xml version="1.0" encoding="utf-8"?>
<calcChain xmlns="http://schemas.openxmlformats.org/spreadsheetml/2006/main">
  <c r="B36" i="1"/>
  <c r="B40" i="2" l="1"/>
  <c r="C3"/>
  <c r="D3" s="1"/>
  <c r="B3" i="1"/>
  <c r="A2" i="3"/>
  <c r="C2"/>
  <c r="A3"/>
  <c r="C3"/>
  <c r="A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E12"/>
  <c r="K12"/>
  <c r="Q12"/>
  <c r="W12"/>
  <c r="A13"/>
  <c r="B13"/>
  <c r="W13"/>
  <c r="C13" s="1"/>
  <c r="A14"/>
  <c r="B14"/>
  <c r="W14"/>
  <c r="X14"/>
  <c r="A15"/>
  <c r="B15"/>
  <c r="C15"/>
  <c r="D15"/>
  <c r="A16"/>
  <c r="B16"/>
  <c r="C16"/>
  <c r="D16" s="1"/>
  <c r="A17"/>
  <c r="C17"/>
  <c r="A18"/>
  <c r="C18"/>
  <c r="A19"/>
  <c r="B19"/>
  <c r="C19"/>
  <c r="A20"/>
  <c r="B20"/>
  <c r="C20"/>
  <c r="D20" s="1"/>
  <c r="A21"/>
  <c r="B21"/>
  <c r="C21"/>
  <c r="D21"/>
  <c r="A22"/>
  <c r="B22"/>
  <c r="L22"/>
  <c r="C22" s="1"/>
  <c r="D22" s="1"/>
  <c r="A23"/>
  <c r="B23"/>
  <c r="K23"/>
  <c r="L23"/>
  <c r="M23"/>
  <c r="N23"/>
  <c r="O23"/>
  <c r="P23"/>
  <c r="Q23"/>
  <c r="R23"/>
  <c r="S23"/>
  <c r="T23"/>
  <c r="U23"/>
  <c r="V23"/>
  <c r="W23"/>
  <c r="X23"/>
  <c r="A24"/>
  <c r="Q24"/>
  <c r="W24"/>
  <c r="AB24"/>
  <c r="A25"/>
  <c r="C25"/>
  <c r="A26"/>
  <c r="C26"/>
  <c r="A27"/>
  <c r="C27"/>
  <c r="A28"/>
  <c r="C28"/>
  <c r="A29"/>
  <c r="C29"/>
  <c r="B32"/>
  <c r="F35" s="1"/>
  <c r="C32"/>
  <c r="C33"/>
  <c r="D33" s="1"/>
  <c r="C34"/>
  <c r="D34" s="1"/>
  <c r="E35"/>
  <c r="A2" i="4"/>
  <c r="C2"/>
  <c r="A3"/>
  <c r="C3"/>
  <c r="A4"/>
  <c r="C4"/>
  <c r="A5"/>
  <c r="B5"/>
  <c r="C5"/>
  <c r="A6"/>
  <c r="B6"/>
  <c r="C6"/>
  <c r="D6" s="1"/>
  <c r="A7"/>
  <c r="B7"/>
  <c r="C7"/>
  <c r="A8"/>
  <c r="B8"/>
  <c r="C8"/>
  <c r="D8" s="1"/>
  <c r="A9"/>
  <c r="B9"/>
  <c r="C9"/>
  <c r="A10"/>
  <c r="B10"/>
  <c r="C10"/>
  <c r="A11"/>
  <c r="B11"/>
  <c r="C11"/>
  <c r="A12"/>
  <c r="B12"/>
  <c r="C12"/>
  <c r="A13"/>
  <c r="B13"/>
  <c r="C13"/>
  <c r="A14"/>
  <c r="B14"/>
  <c r="C14"/>
  <c r="D14" s="1"/>
  <c r="A15"/>
  <c r="B15"/>
  <c r="C15"/>
  <c r="D15"/>
  <c r="A16"/>
  <c r="B16"/>
  <c r="C16"/>
  <c r="A17"/>
  <c r="C17"/>
  <c r="A18"/>
  <c r="C18"/>
  <c r="A19"/>
  <c r="B19"/>
  <c r="C19"/>
  <c r="A20"/>
  <c r="B20"/>
  <c r="C20"/>
  <c r="D20"/>
  <c r="A21"/>
  <c r="B21"/>
  <c r="C21"/>
  <c r="D21"/>
  <c r="A22"/>
  <c r="B22"/>
  <c r="C22"/>
  <c r="D22" s="1"/>
  <c r="A23"/>
  <c r="B23"/>
  <c r="C23"/>
  <c r="A24"/>
  <c r="C24"/>
  <c r="A25"/>
  <c r="C25"/>
  <c r="A26"/>
  <c r="C26"/>
  <c r="A27"/>
  <c r="C27"/>
  <c r="A28"/>
  <c r="C28"/>
  <c r="A29"/>
  <c r="C29"/>
  <c r="C32"/>
  <c r="D32" s="1"/>
  <c r="C33"/>
  <c r="D33" s="1"/>
  <c r="C34"/>
  <c r="D34" s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B39"/>
  <c r="D40" s="1"/>
  <c r="A2" i="2"/>
  <c r="C2"/>
  <c r="A3"/>
  <c r="A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D11" s="1"/>
  <c r="C11"/>
  <c r="A12"/>
  <c r="B12"/>
  <c r="E12"/>
  <c r="K12"/>
  <c r="Q12"/>
  <c r="W12"/>
  <c r="A13"/>
  <c r="B13"/>
  <c r="C13"/>
  <c r="D13" s="1"/>
  <c r="A14"/>
  <c r="B14"/>
  <c r="C14"/>
  <c r="A15"/>
  <c r="B15"/>
  <c r="C15"/>
  <c r="A16"/>
  <c r="B16"/>
  <c r="C16"/>
  <c r="A17"/>
  <c r="C17"/>
  <c r="A18"/>
  <c r="C18"/>
  <c r="A19"/>
  <c r="B19"/>
  <c r="C19"/>
  <c r="D19" s="1"/>
  <c r="A20"/>
  <c r="B20"/>
  <c r="C20"/>
  <c r="A21"/>
  <c r="B21"/>
  <c r="C21"/>
  <c r="D21" s="1"/>
  <c r="A22"/>
  <c r="B22"/>
  <c r="C22"/>
  <c r="A23"/>
  <c r="B23"/>
  <c r="K23"/>
  <c r="L23"/>
  <c r="M23"/>
  <c r="N23"/>
  <c r="O23"/>
  <c r="P23"/>
  <c r="Q23"/>
  <c r="R23"/>
  <c r="S23"/>
  <c r="T23"/>
  <c r="U23"/>
  <c r="V23"/>
  <c r="W23"/>
  <c r="X23"/>
  <c r="Y23"/>
  <c r="A24"/>
  <c r="C24"/>
  <c r="A25"/>
  <c r="C25"/>
  <c r="A26"/>
  <c r="C26"/>
  <c r="A27"/>
  <c r="C27"/>
  <c r="A28"/>
  <c r="C28"/>
  <c r="A29"/>
  <c r="C29"/>
  <c r="B32"/>
  <c r="F35" s="1"/>
  <c r="C32"/>
  <c r="C33"/>
  <c r="D33" s="1"/>
  <c r="C34"/>
  <c r="D34" s="1"/>
  <c r="G35"/>
  <c r="O35"/>
  <c r="S35"/>
  <c r="W35"/>
  <c r="AA35"/>
  <c r="B39"/>
  <c r="D40" s="1"/>
  <c r="E39" s="1"/>
  <c r="A40"/>
  <c r="B2" i="1"/>
  <c r="B17"/>
  <c r="B18"/>
  <c r="B24"/>
  <c r="B25"/>
  <c r="B26"/>
  <c r="B27"/>
  <c r="E28"/>
  <c r="B28" s="1"/>
  <c r="B29"/>
  <c r="B37"/>
  <c r="B38"/>
  <c r="B39"/>
  <c r="B40"/>
  <c r="B41"/>
  <c r="B42"/>
  <c r="B43"/>
  <c r="B44"/>
  <c r="C2" i="8"/>
  <c r="H2"/>
  <c r="I2"/>
  <c r="K2"/>
  <c r="C3"/>
  <c r="H3"/>
  <c r="I3"/>
  <c r="K3"/>
  <c r="C4"/>
  <c r="H4"/>
  <c r="I4"/>
  <c r="K4"/>
  <c r="C5"/>
  <c r="H5"/>
  <c r="I5"/>
  <c r="K5"/>
  <c r="C6"/>
  <c r="H6"/>
  <c r="I6"/>
  <c r="K6"/>
  <c r="C7"/>
  <c r="H7"/>
  <c r="I7"/>
  <c r="K7"/>
  <c r="C8"/>
  <c r="H8"/>
  <c r="I8"/>
  <c r="K8"/>
  <c r="B9"/>
  <c r="I9" s="1"/>
  <c r="K9"/>
  <c r="B10"/>
  <c r="I10"/>
  <c r="K10"/>
  <c r="I11"/>
  <c r="K11"/>
  <c r="B12"/>
  <c r="I12" s="1"/>
  <c r="K12"/>
  <c r="B13"/>
  <c r="I13" s="1"/>
  <c r="K13"/>
  <c r="B14"/>
  <c r="I14" s="1"/>
  <c r="K14"/>
  <c r="I15"/>
  <c r="K15"/>
  <c r="B16"/>
  <c r="I16"/>
  <c r="K16"/>
  <c r="B17"/>
  <c r="I17" s="1"/>
  <c r="K17"/>
  <c r="I18"/>
  <c r="K18"/>
  <c r="I19"/>
  <c r="K19"/>
  <c r="C24"/>
  <c r="C26"/>
  <c r="C28"/>
  <c r="C14" i="6"/>
  <c r="C15"/>
  <c r="C16"/>
  <c r="C17"/>
  <c r="C18"/>
  <c r="C19"/>
  <c r="D19" s="1"/>
  <c r="C20"/>
  <c r="C21"/>
  <c r="D21" s="1"/>
  <c r="C22"/>
  <c r="C23"/>
  <c r="D23" s="1"/>
  <c r="C24"/>
  <c r="D24" s="1"/>
  <c r="C27"/>
  <c r="A28"/>
  <c r="A29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K35" i="2" l="1"/>
  <c r="AB35" i="3"/>
  <c r="X35"/>
  <c r="B39"/>
  <c r="D40" s="1"/>
  <c r="E39" s="1"/>
  <c r="D19"/>
  <c r="D10" i="4"/>
  <c r="D9" i="3"/>
  <c r="D17" i="6"/>
  <c r="D15"/>
  <c r="D16" i="4"/>
  <c r="C23" i="3"/>
  <c r="C14"/>
  <c r="D14" s="1"/>
  <c r="D22" i="6"/>
  <c r="D20"/>
  <c r="D18"/>
  <c r="D16"/>
  <c r="D14"/>
  <c r="C23" i="2"/>
  <c r="D23" s="1"/>
  <c r="C12"/>
  <c r="D12" s="1"/>
  <c r="C24" i="3"/>
  <c r="C12"/>
  <c r="T35"/>
  <c r="Z35"/>
  <c r="V35"/>
  <c r="R35"/>
  <c r="D19" i="4"/>
  <c r="P35" i="3"/>
  <c r="N35"/>
  <c r="L35"/>
  <c r="J35"/>
  <c r="H35"/>
  <c r="AA35"/>
  <c r="Y35"/>
  <c r="W35"/>
  <c r="U35"/>
  <c r="S35"/>
  <c r="Q35"/>
  <c r="O35"/>
  <c r="M35"/>
  <c r="K35"/>
  <c r="I35"/>
  <c r="G35"/>
  <c r="D10" i="2"/>
  <c r="D16"/>
  <c r="D14"/>
  <c r="D9"/>
  <c r="D5"/>
  <c r="D11" i="3"/>
  <c r="Y35" i="2"/>
  <c r="U35"/>
  <c r="Q35"/>
  <c r="M35"/>
  <c r="I35"/>
  <c r="E35"/>
  <c r="D32"/>
  <c r="D35" s="1"/>
  <c r="D15"/>
  <c r="D23" i="4"/>
  <c r="D13"/>
  <c r="D12"/>
  <c r="D11"/>
  <c r="D9"/>
  <c r="D5"/>
  <c r="D22" i="2"/>
  <c r="D20"/>
  <c r="D23" i="3"/>
  <c r="D13"/>
  <c r="D12"/>
  <c r="D10"/>
  <c r="D8" i="2"/>
  <c r="D8" i="3"/>
  <c r="D7" i="4"/>
  <c r="D7" i="3"/>
  <c r="D7" i="2"/>
  <c r="D6"/>
  <c r="D6" i="3"/>
  <c r="D5"/>
  <c r="D32"/>
  <c r="B27"/>
  <c r="D27" s="1"/>
  <c r="B27" i="4"/>
  <c r="D27" s="1"/>
  <c r="B27" i="2"/>
  <c r="D27" s="1"/>
  <c r="B28" i="3"/>
  <c r="D28" s="1"/>
  <c r="B28" i="4"/>
  <c r="D28" s="1"/>
  <c r="B28" i="2"/>
  <c r="D28" s="1"/>
  <c r="B26" i="3"/>
  <c r="D26" s="1"/>
  <c r="B26" i="4"/>
  <c r="D26" s="1"/>
  <c r="B26" i="2"/>
  <c r="D26" s="1"/>
  <c r="B24" i="3"/>
  <c r="D24" s="1"/>
  <c r="B24" i="4"/>
  <c r="D24" s="1"/>
  <c r="B24" i="2"/>
  <c r="D24" s="1"/>
  <c r="B17" i="3"/>
  <c r="D17" s="1"/>
  <c r="B17" i="4"/>
  <c r="D17" s="1"/>
  <c r="B17" i="2"/>
  <c r="D17" s="1"/>
  <c r="B3" i="3"/>
  <c r="D3" s="1"/>
  <c r="B3" i="4"/>
  <c r="D3" s="1"/>
  <c r="B3" i="2"/>
  <c r="B29" i="3"/>
  <c r="D29" s="1"/>
  <c r="B29" i="4"/>
  <c r="D29" s="1"/>
  <c r="B29" i="2"/>
  <c r="D29" s="1"/>
  <c r="B25" i="3"/>
  <c r="D25" s="1"/>
  <c r="B25" i="4"/>
  <c r="D25" s="1"/>
  <c r="B25" i="2"/>
  <c r="D25" s="1"/>
  <c r="B18" i="3"/>
  <c r="D18" s="1"/>
  <c r="B18" i="4"/>
  <c r="D18" s="1"/>
  <c r="B18" i="2"/>
  <c r="D18" s="1"/>
  <c r="B4" i="3"/>
  <c r="D4" s="1"/>
  <c r="B4" i="4"/>
  <c r="D4" s="1"/>
  <c r="B4" i="2"/>
  <c r="D4" s="1"/>
  <c r="B2" i="3"/>
  <c r="B2" i="4"/>
  <c r="B2" i="2"/>
  <c r="E39" i="4"/>
  <c r="AB35" i="2"/>
  <c r="Z35"/>
  <c r="X35"/>
  <c r="V35"/>
  <c r="T35"/>
  <c r="R35"/>
  <c r="P35"/>
  <c r="N35"/>
  <c r="L35"/>
  <c r="J35"/>
  <c r="H35"/>
  <c r="D35" i="4"/>
  <c r="D35" i="3"/>
  <c r="E30" i="4" l="1"/>
  <c r="E37" s="1"/>
  <c r="E40" s="1"/>
  <c r="G30"/>
  <c r="G37" s="1"/>
  <c r="I30"/>
  <c r="I37" s="1"/>
  <c r="K30"/>
  <c r="K37" s="1"/>
  <c r="M30"/>
  <c r="M37" s="1"/>
  <c r="O30"/>
  <c r="O37" s="1"/>
  <c r="Q30"/>
  <c r="Q37" s="1"/>
  <c r="S30"/>
  <c r="S37" s="1"/>
  <c r="U30"/>
  <c r="U37" s="1"/>
  <c r="W30"/>
  <c r="W37" s="1"/>
  <c r="Y30"/>
  <c r="Y37" s="1"/>
  <c r="AA30"/>
  <c r="AA37" s="1"/>
  <c r="D2"/>
  <c r="D30" s="1"/>
  <c r="F30"/>
  <c r="F37" s="1"/>
  <c r="H30"/>
  <c r="H37" s="1"/>
  <c r="J30"/>
  <c r="J37" s="1"/>
  <c r="L30"/>
  <c r="L37" s="1"/>
  <c r="N30"/>
  <c r="N37" s="1"/>
  <c r="P30"/>
  <c r="P37" s="1"/>
  <c r="R30"/>
  <c r="R37" s="1"/>
  <c r="T30"/>
  <c r="T37" s="1"/>
  <c r="V30"/>
  <c r="V37" s="1"/>
  <c r="X30"/>
  <c r="X37" s="1"/>
  <c r="Z30"/>
  <c r="Z37" s="1"/>
  <c r="AB30"/>
  <c r="AB37" s="1"/>
  <c r="D2" i="2"/>
  <c r="D30" s="1"/>
  <c r="B30" s="1"/>
  <c r="E30"/>
  <c r="E37" s="1"/>
  <c r="G30"/>
  <c r="G37" s="1"/>
  <c r="I30"/>
  <c r="I37" s="1"/>
  <c r="K30"/>
  <c r="K37" s="1"/>
  <c r="M30"/>
  <c r="M37" s="1"/>
  <c r="O30"/>
  <c r="O37" s="1"/>
  <c r="Q30"/>
  <c r="Q37" s="1"/>
  <c r="S30"/>
  <c r="S37" s="1"/>
  <c r="U30"/>
  <c r="U37" s="1"/>
  <c r="W30"/>
  <c r="W37" s="1"/>
  <c r="Y30"/>
  <c r="Y37" s="1"/>
  <c r="AA30"/>
  <c r="AA37" s="1"/>
  <c r="F30"/>
  <c r="F37" s="1"/>
  <c r="H30"/>
  <c r="H37" s="1"/>
  <c r="J30"/>
  <c r="J37" s="1"/>
  <c r="L30"/>
  <c r="L37" s="1"/>
  <c r="N30"/>
  <c r="N37" s="1"/>
  <c r="P30"/>
  <c r="P37" s="1"/>
  <c r="R30"/>
  <c r="R37" s="1"/>
  <c r="T30"/>
  <c r="T37" s="1"/>
  <c r="V30"/>
  <c r="V37" s="1"/>
  <c r="X30"/>
  <c r="X37" s="1"/>
  <c r="Z30"/>
  <c r="Z37" s="1"/>
  <c r="AB30"/>
  <c r="AB37" s="1"/>
  <c r="D2" i="3"/>
  <c r="D30" s="1"/>
  <c r="E30"/>
  <c r="E37" s="1"/>
  <c r="E40" s="1"/>
  <c r="G30"/>
  <c r="G37" s="1"/>
  <c r="I30"/>
  <c r="I37" s="1"/>
  <c r="K30"/>
  <c r="K37" s="1"/>
  <c r="M30"/>
  <c r="M37" s="1"/>
  <c r="O30"/>
  <c r="O37" s="1"/>
  <c r="Q30"/>
  <c r="Q37" s="1"/>
  <c r="S30"/>
  <c r="S37" s="1"/>
  <c r="U30"/>
  <c r="U37" s="1"/>
  <c r="W30"/>
  <c r="W37" s="1"/>
  <c r="Y30"/>
  <c r="Y37" s="1"/>
  <c r="AA30"/>
  <c r="AA37" s="1"/>
  <c r="F30"/>
  <c r="F37" s="1"/>
  <c r="H30"/>
  <c r="H37" s="1"/>
  <c r="J30"/>
  <c r="J37" s="1"/>
  <c r="L30"/>
  <c r="L37" s="1"/>
  <c r="N30"/>
  <c r="N37" s="1"/>
  <c r="P30"/>
  <c r="P37" s="1"/>
  <c r="R30"/>
  <c r="R37" s="1"/>
  <c r="T30"/>
  <c r="T37" s="1"/>
  <c r="V30"/>
  <c r="V37" s="1"/>
  <c r="X30"/>
  <c r="X37" s="1"/>
  <c r="Z30"/>
  <c r="Z37" s="1"/>
  <c r="AB30"/>
  <c r="AB37" s="1"/>
  <c r="B30" l="1"/>
  <c r="D37"/>
  <c r="D37" i="2"/>
  <c r="E40"/>
  <c r="B30" i="4"/>
  <c r="D37"/>
  <c r="F39"/>
  <c r="F40" s="1"/>
  <c r="F39" i="3"/>
  <c r="F40" s="1"/>
  <c r="G39" i="4" l="1"/>
  <c r="G40" s="1"/>
  <c r="G39" i="3"/>
  <c r="G40" s="1"/>
  <c r="F39" i="2"/>
  <c r="F40" s="1"/>
  <c r="H39" i="4" l="1"/>
  <c r="H40" s="1"/>
  <c r="G39" i="2"/>
  <c r="G40" s="1"/>
  <c r="H39" i="3"/>
  <c r="H40" s="1"/>
  <c r="I39" i="4" l="1"/>
  <c r="I40" s="1"/>
  <c r="H39" i="2"/>
  <c r="H40" s="1"/>
  <c r="I39" i="3"/>
  <c r="I40" s="1"/>
  <c r="J39" i="4" l="1"/>
  <c r="J40" s="1"/>
  <c r="I39" i="2"/>
  <c r="I40" s="1"/>
  <c r="J39" i="3"/>
  <c r="J40" s="1"/>
  <c r="J39" i="2" l="1"/>
  <c r="J40" s="1"/>
  <c r="K39" i="4"/>
  <c r="K40" s="1"/>
  <c r="K39" i="3"/>
  <c r="K40" s="1"/>
  <c r="K39" i="2" l="1"/>
  <c r="K40" s="1"/>
  <c r="L39" i="4"/>
  <c r="L40" s="1"/>
  <c r="L39" i="3"/>
  <c r="L40" s="1"/>
  <c r="L39" i="2" l="1"/>
  <c r="L40" s="1"/>
  <c r="M39" i="4"/>
  <c r="M40" s="1"/>
  <c r="M39" i="3"/>
  <c r="M40" s="1"/>
  <c r="M39" i="2" l="1"/>
  <c r="M40" s="1"/>
  <c r="N39" i="4"/>
  <c r="N40" s="1"/>
  <c r="N39" i="3"/>
  <c r="N40" s="1"/>
  <c r="N39" i="2" l="1"/>
  <c r="N40" s="1"/>
  <c r="O39" i="4"/>
  <c r="O40" s="1"/>
  <c r="O39" i="3"/>
  <c r="O40" s="1"/>
  <c r="O39" i="2" l="1"/>
  <c r="O40" s="1"/>
  <c r="P39" i="4"/>
  <c r="P40" s="1"/>
  <c r="P39" i="3"/>
  <c r="P40" s="1"/>
  <c r="P39" i="2" l="1"/>
  <c r="P40" s="1"/>
  <c r="Q39" i="4"/>
  <c r="Q40" s="1"/>
  <c r="Q39" i="3"/>
  <c r="Q40" s="1"/>
  <c r="Q39" i="2" l="1"/>
  <c r="Q40" s="1"/>
  <c r="R39" i="4"/>
  <c r="R40" s="1"/>
  <c r="R39" i="3"/>
  <c r="R40" s="1"/>
  <c r="R39" i="2" l="1"/>
  <c r="R40" s="1"/>
  <c r="S39" i="4"/>
  <c r="S40" s="1"/>
  <c r="S39" i="3"/>
  <c r="S40" s="1"/>
  <c r="S39" i="2" l="1"/>
  <c r="S40" s="1"/>
  <c r="T39" i="4"/>
  <c r="T40" s="1"/>
  <c r="T39" i="3"/>
  <c r="T40" s="1"/>
  <c r="U39" i="4" l="1"/>
  <c r="U40" s="1"/>
  <c r="T39" i="2"/>
  <c r="T40" s="1"/>
  <c r="U39" i="3"/>
  <c r="U40" s="1"/>
  <c r="V39" i="4" l="1"/>
  <c r="V40" s="1"/>
  <c r="U39" i="2"/>
  <c r="U40" s="1"/>
  <c r="V39" i="3"/>
  <c r="V40" s="1"/>
  <c r="W39" i="4" l="1"/>
  <c r="W40" s="1"/>
  <c r="V39" i="2"/>
  <c r="V40" s="1"/>
  <c r="W39" i="3"/>
  <c r="W40" s="1"/>
  <c r="X39" i="4" l="1"/>
  <c r="X40" s="1"/>
  <c r="X39" i="3"/>
  <c r="X40" s="1"/>
  <c r="W39" i="2"/>
  <c r="W40" s="1"/>
  <c r="Y39" i="4" l="1"/>
  <c r="Y40" s="1"/>
  <c r="X39" i="2"/>
  <c r="X40" s="1"/>
  <c r="Y39" i="3"/>
  <c r="Y40" s="1"/>
  <c r="Z39" i="4" l="1"/>
  <c r="Z40" s="1"/>
  <c r="Y39" i="2"/>
  <c r="Y40" s="1"/>
  <c r="Z39" i="3"/>
  <c r="Z40" s="1"/>
  <c r="AA39" i="4" l="1"/>
  <c r="AA40" s="1"/>
  <c r="Z39" i="2"/>
  <c r="Z40" s="1"/>
  <c r="AA39" i="3"/>
  <c r="AA40" s="1"/>
  <c r="AB39" i="4" l="1"/>
  <c r="AB40" s="1"/>
  <c r="D42" s="1"/>
  <c r="AA39" i="2"/>
  <c r="AA40" s="1"/>
  <c r="AB39" i="3"/>
  <c r="AB40" s="1"/>
  <c r="D42" s="1"/>
  <c r="E41" i="4" l="1"/>
  <c r="E42" s="1"/>
  <c r="AB39" i="2"/>
  <c r="AB40" s="1"/>
  <c r="D42" s="1"/>
  <c r="E41" i="3"/>
  <c r="E42" s="1"/>
  <c r="F41" i="4" l="1"/>
  <c r="F42" s="1"/>
  <c r="F41" i="3"/>
  <c r="F42" s="1"/>
  <c r="E41" i="2"/>
  <c r="E42" s="1"/>
  <c r="G41" i="4" l="1"/>
  <c r="G42" s="1"/>
  <c r="F41" i="2"/>
  <c r="F42" s="1"/>
  <c r="G41" i="3"/>
  <c r="G42" s="1"/>
  <c r="H41" i="4" l="1"/>
  <c r="H42" s="1"/>
  <c r="G41" i="2"/>
  <c r="G42" s="1"/>
  <c r="H41" i="3"/>
  <c r="H42" s="1"/>
  <c r="I41" i="4" l="1"/>
  <c r="I42" s="1"/>
  <c r="H41" i="2"/>
  <c r="H42" s="1"/>
  <c r="I41" i="3"/>
  <c r="I42" s="1"/>
  <c r="J41" i="4" l="1"/>
  <c r="J42" s="1"/>
  <c r="I41" i="2"/>
  <c r="I42" s="1"/>
  <c r="J41" i="3"/>
  <c r="J42" s="1"/>
  <c r="K41" i="4" l="1"/>
  <c r="K42" s="1"/>
  <c r="J41" i="2"/>
  <c r="J42" s="1"/>
  <c r="K41" i="3"/>
  <c r="K42" s="1"/>
  <c r="L41" i="4" l="1"/>
  <c r="L42" s="1"/>
  <c r="K41" i="2"/>
  <c r="K42" s="1"/>
  <c r="L41" i="3"/>
  <c r="L42" s="1"/>
  <c r="M41" i="4" l="1"/>
  <c r="M42" s="1"/>
  <c r="L41" i="2"/>
  <c r="L42" s="1"/>
  <c r="M41" i="3"/>
  <c r="M42" s="1"/>
  <c r="N41" i="4" l="1"/>
  <c r="N42" s="1"/>
  <c r="M41" i="2"/>
  <c r="M42" s="1"/>
  <c r="N41" i="3"/>
  <c r="N42" s="1"/>
  <c r="O41" i="4" l="1"/>
  <c r="O42" s="1"/>
  <c r="N41" i="2"/>
  <c r="N42" s="1"/>
  <c r="O41" i="3"/>
  <c r="O42" s="1"/>
  <c r="P41" i="4" l="1"/>
  <c r="P42" s="1"/>
  <c r="O41" i="2"/>
  <c r="O42" s="1"/>
  <c r="P41" i="3"/>
  <c r="P42" s="1"/>
  <c r="Q41" i="4" l="1"/>
  <c r="Q42" s="1"/>
  <c r="P41" i="2"/>
  <c r="P42" s="1"/>
  <c r="Q41" i="3"/>
  <c r="Q42" s="1"/>
  <c r="R41" i="4" l="1"/>
  <c r="R42" s="1"/>
  <c r="Q41" i="2"/>
  <c r="Q42" s="1"/>
  <c r="R41" i="3"/>
  <c r="R42" s="1"/>
  <c r="S41" i="4" l="1"/>
  <c r="S42" s="1"/>
  <c r="R41" i="2"/>
  <c r="R42" s="1"/>
  <c r="S41" i="3"/>
  <c r="S42" s="1"/>
  <c r="T41" i="4" l="1"/>
  <c r="T42" s="1"/>
  <c r="S41" i="2"/>
  <c r="S42" s="1"/>
  <c r="T41" i="3"/>
  <c r="T42" s="1"/>
  <c r="U41" i="4" l="1"/>
  <c r="U42" s="1"/>
  <c r="T41" i="2"/>
  <c r="T42" s="1"/>
  <c r="U41" i="3"/>
  <c r="U42" s="1"/>
  <c r="V41" i="4" l="1"/>
  <c r="V42" s="1"/>
  <c r="U41" i="2"/>
  <c r="U42" s="1"/>
  <c r="V41" i="3"/>
  <c r="V42" s="1"/>
  <c r="W41" i="4" l="1"/>
  <c r="W42" s="1"/>
  <c r="V41" i="2"/>
  <c r="V42" s="1"/>
  <c r="W41" i="3"/>
  <c r="W42" s="1"/>
  <c r="X41" i="4" l="1"/>
  <c r="X42" s="1"/>
  <c r="W41" i="2"/>
  <c r="W42" s="1"/>
  <c r="X41" i="3"/>
  <c r="X42" s="1"/>
  <c r="Y41" i="4" l="1"/>
  <c r="Y42" s="1"/>
  <c r="X41" i="2"/>
  <c r="X42" s="1"/>
  <c r="Y41" i="3"/>
  <c r="Y42" s="1"/>
  <c r="Z41" i="4" l="1"/>
  <c r="Z42" s="1"/>
  <c r="Y41" i="2"/>
  <c r="Y42" s="1"/>
  <c r="Z41" i="3"/>
  <c r="Z42" s="1"/>
  <c r="AA41" i="4" l="1"/>
  <c r="AA42" s="1"/>
  <c r="Z41" i="2"/>
  <c r="Z42" s="1"/>
  <c r="AA41" i="3"/>
  <c r="AA42" s="1"/>
  <c r="AB41" i="4" l="1"/>
  <c r="AB42" s="1"/>
  <c r="D44" s="1"/>
  <c r="AA41" i="2"/>
  <c r="AA42" s="1"/>
  <c r="AB41" i="3"/>
  <c r="AB42" s="1"/>
  <c r="D44" s="1"/>
  <c r="E43" i="4" l="1"/>
  <c r="E44" s="1"/>
  <c r="AB41" i="2"/>
  <c r="AB42" s="1"/>
  <c r="D44" s="1"/>
  <c r="E43" i="3"/>
  <c r="E44" s="1"/>
  <c r="F43" i="4" l="1"/>
  <c r="F44" s="1"/>
  <c r="F43" i="3"/>
  <c r="F44" s="1"/>
  <c r="E43" i="2"/>
  <c r="E44" s="1"/>
  <c r="G43" i="3" l="1"/>
  <c r="G44" s="1"/>
  <c r="F43" i="2"/>
  <c r="F44" s="1"/>
  <c r="G43" i="4"/>
  <c r="G44" s="1"/>
  <c r="H43" i="3" l="1"/>
  <c r="H44" s="1"/>
  <c r="H43" i="4"/>
  <c r="H44" s="1"/>
  <c r="G43" i="2"/>
  <c r="G44" s="1"/>
  <c r="I43" i="3" l="1"/>
  <c r="I44" s="1"/>
  <c r="H43" i="2"/>
  <c r="H44" s="1"/>
  <c r="I43" i="4"/>
  <c r="I44" s="1"/>
  <c r="J43" i="3" l="1"/>
  <c r="J44" s="1"/>
  <c r="J43" i="4"/>
  <c r="J44" s="1"/>
  <c r="I43" i="2"/>
  <c r="I44" s="1"/>
  <c r="K43" i="3" l="1"/>
  <c r="K44" s="1"/>
  <c r="J43" i="2"/>
  <c r="J44" s="1"/>
  <c r="K43" i="4"/>
  <c r="K44" s="1"/>
  <c r="L43" i="3" l="1"/>
  <c r="L44" s="1"/>
  <c r="L43" i="4"/>
  <c r="L44" s="1"/>
  <c r="K43" i="2"/>
  <c r="K44" s="1"/>
  <c r="M43" i="3" l="1"/>
  <c r="M44" s="1"/>
  <c r="L43" i="2"/>
  <c r="L44" s="1"/>
  <c r="M43" i="4"/>
  <c r="M44" s="1"/>
  <c r="N43" i="3" l="1"/>
  <c r="N44" s="1"/>
  <c r="N43" i="4"/>
  <c r="N44" s="1"/>
  <c r="M43" i="2"/>
  <c r="M44" s="1"/>
  <c r="O43" i="3" l="1"/>
  <c r="O44" s="1"/>
  <c r="N43" i="2"/>
  <c r="N44" s="1"/>
  <c r="O43" i="4"/>
  <c r="O44" s="1"/>
  <c r="P43" i="3" l="1"/>
  <c r="P44" s="1"/>
  <c r="P43" i="4"/>
  <c r="P44" s="1"/>
  <c r="O43" i="2"/>
  <c r="O44" s="1"/>
  <c r="Q43" i="3" l="1"/>
  <c r="Q44" s="1"/>
  <c r="P43" i="2"/>
  <c r="P44" s="1"/>
  <c r="Q43" i="4"/>
  <c r="Q44" s="1"/>
  <c r="R43" i="3" l="1"/>
  <c r="R44" s="1"/>
  <c r="R43" i="4"/>
  <c r="R44" s="1"/>
  <c r="Q43" i="2"/>
  <c r="Q44" s="1"/>
  <c r="S43" i="4" l="1"/>
  <c r="S44" s="1"/>
  <c r="R43" i="2"/>
  <c r="R44" s="1"/>
  <c r="S43" i="3"/>
  <c r="S44" s="1"/>
  <c r="T43" i="4" l="1"/>
  <c r="T44" s="1"/>
  <c r="S43" i="2"/>
  <c r="S44" s="1"/>
  <c r="T43" i="3"/>
  <c r="T44" s="1"/>
  <c r="U43" i="4" l="1"/>
  <c r="U44" s="1"/>
  <c r="T43" i="2"/>
  <c r="T44" s="1"/>
  <c r="U43" i="3"/>
  <c r="U44" s="1"/>
  <c r="V43" i="4" l="1"/>
  <c r="V44" s="1"/>
  <c r="U43" i="2"/>
  <c r="U44" s="1"/>
  <c r="V43" i="3"/>
  <c r="V44" s="1"/>
  <c r="W43" i="4" l="1"/>
  <c r="W44" s="1"/>
  <c r="V43" i="2"/>
  <c r="V44" s="1"/>
  <c r="W43" i="3"/>
  <c r="W44" s="1"/>
  <c r="X43" i="4" l="1"/>
  <c r="X44" s="1"/>
  <c r="W43" i="2"/>
  <c r="W44" s="1"/>
  <c r="X43" i="3"/>
  <c r="X44" s="1"/>
  <c r="Y43" l="1"/>
  <c r="Y44" s="1"/>
  <c r="X43" i="2"/>
  <c r="X44" s="1"/>
  <c r="Y43" i="4"/>
  <c r="Y44" s="1"/>
  <c r="Z43" i="3" l="1"/>
  <c r="Z44" s="1"/>
  <c r="Z43" i="4"/>
  <c r="Z44" s="1"/>
  <c r="Y43" i="2"/>
  <c r="Y44" s="1"/>
  <c r="AA43" i="3" l="1"/>
  <c r="AA44" s="1"/>
  <c r="Z43" i="2"/>
  <c r="Z44" s="1"/>
  <c r="AA43" i="4"/>
  <c r="AA44" s="1"/>
  <c r="AA43" i="2" l="1"/>
  <c r="AA44" s="1"/>
  <c r="AB43" i="3"/>
  <c r="AB44" s="1"/>
  <c r="D46" s="1"/>
  <c r="AB43" i="4"/>
  <c r="AB44" s="1"/>
  <c r="D46" s="1"/>
  <c r="AB43" i="2" l="1"/>
  <c r="AB44" s="1"/>
  <c r="D46" s="1"/>
  <c r="E45" i="4"/>
  <c r="E46" s="1"/>
  <c r="E45" i="3"/>
  <c r="E46" s="1"/>
  <c r="E45" i="2" l="1"/>
  <c r="E46" s="1"/>
  <c r="F45" i="3"/>
  <c r="F46" s="1"/>
  <c r="F45" i="4"/>
  <c r="F46" s="1"/>
  <c r="F45" i="2" l="1"/>
  <c r="F46" s="1"/>
  <c r="G45" i="4"/>
  <c r="G46" s="1"/>
  <c r="G45" i="3"/>
  <c r="G46" s="1"/>
  <c r="G45" i="2" l="1"/>
  <c r="G46" s="1"/>
  <c r="H45" i="4"/>
  <c r="H46" s="1"/>
  <c r="H45" i="3"/>
  <c r="H46" s="1"/>
  <c r="I45" l="1"/>
  <c r="I46" s="1"/>
  <c r="H45" i="2"/>
  <c r="H46" s="1"/>
  <c r="I45" i="4"/>
  <c r="I46" s="1"/>
  <c r="J45" i="3" l="1"/>
  <c r="J46" s="1"/>
  <c r="J45" i="4"/>
  <c r="J46" s="1"/>
  <c r="I45" i="2"/>
  <c r="I46" s="1"/>
  <c r="K45" i="3" l="1"/>
  <c r="K46" s="1"/>
  <c r="K45" i="4"/>
  <c r="K46" s="1"/>
  <c r="J45" i="2"/>
  <c r="J46" s="1"/>
  <c r="K45" l="1"/>
  <c r="K46" s="1"/>
  <c r="L45" i="3"/>
  <c r="L46" s="1"/>
  <c r="L45" i="4"/>
  <c r="L46" s="1"/>
  <c r="L45" i="2" l="1"/>
  <c r="L46" s="1"/>
  <c r="M45" i="4"/>
  <c r="M46" s="1"/>
  <c r="M45" i="3"/>
  <c r="M46" s="1"/>
  <c r="M45" i="2" l="1"/>
  <c r="M46" s="1"/>
  <c r="N45" i="4"/>
  <c r="N46" s="1"/>
  <c r="N45" i="3"/>
  <c r="N46" s="1"/>
  <c r="N45" i="2" l="1"/>
  <c r="N46" s="1"/>
  <c r="O45" i="3"/>
  <c r="O46" s="1"/>
  <c r="O45" i="4"/>
  <c r="O46" s="1"/>
  <c r="O45" i="2" l="1"/>
  <c r="O46" s="1"/>
  <c r="P45" i="4"/>
  <c r="P46" s="1"/>
  <c r="P45" i="3"/>
  <c r="P46" s="1"/>
  <c r="P45" i="2" l="1"/>
  <c r="P46" s="1"/>
  <c r="Q45" i="3"/>
  <c r="Q46" s="1"/>
  <c r="Q45" i="4"/>
  <c r="Q46" s="1"/>
  <c r="Q45" i="2" l="1"/>
  <c r="Q46" s="1"/>
  <c r="R45" i="4"/>
  <c r="R46" s="1"/>
  <c r="R45" i="3"/>
  <c r="R46" s="1"/>
  <c r="R45" i="2" l="1"/>
  <c r="R46" s="1"/>
  <c r="S45" i="3"/>
  <c r="S46" s="1"/>
  <c r="S45" i="4"/>
  <c r="S46" s="1"/>
  <c r="T45" l="1"/>
  <c r="T46" s="1"/>
  <c r="S45" i="2"/>
  <c r="S46" s="1"/>
  <c r="T45" i="3"/>
  <c r="T46" s="1"/>
  <c r="U45" i="4" l="1"/>
  <c r="U46" s="1"/>
  <c r="U45" i="3"/>
  <c r="U46" s="1"/>
  <c r="T45" i="2"/>
  <c r="T46" s="1"/>
  <c r="V45" i="4" l="1"/>
  <c r="V46" s="1"/>
  <c r="V45" i="3"/>
  <c r="V46" s="1"/>
  <c r="U45" i="2"/>
  <c r="U46" s="1"/>
  <c r="W45" i="4" l="1"/>
  <c r="W46" s="1"/>
  <c r="W45" i="3"/>
  <c r="W46" s="1"/>
  <c r="V45" i="2"/>
  <c r="V46" s="1"/>
  <c r="X45" i="4" l="1"/>
  <c r="X46" s="1"/>
  <c r="W45" i="2"/>
  <c r="W46" s="1"/>
  <c r="X45" i="3"/>
  <c r="X46" s="1"/>
  <c r="Y45" i="4" l="1"/>
  <c r="Y46" s="1"/>
  <c r="Y45" i="3"/>
  <c r="Y46" s="1"/>
  <c r="X45" i="2"/>
  <c r="X46" s="1"/>
  <c r="Z45" i="4" l="1"/>
  <c r="Z46" s="1"/>
  <c r="Z45" i="3"/>
  <c r="Z46" s="1"/>
  <c r="Y45" i="2"/>
  <c r="Y46" s="1"/>
  <c r="AA45" i="4" l="1"/>
  <c r="AA46" s="1"/>
  <c r="AA45" i="3"/>
  <c r="AA46" s="1"/>
  <c r="Z45" i="2"/>
  <c r="Z46" s="1"/>
  <c r="AB45" i="4" l="1"/>
  <c r="AB46" s="1"/>
  <c r="D48" s="1"/>
  <c r="AA45" i="2"/>
  <c r="AA46" s="1"/>
  <c r="AB45" i="3"/>
  <c r="AB46" s="1"/>
  <c r="D48" s="1"/>
  <c r="E47" i="4" l="1"/>
  <c r="E48" s="1"/>
  <c r="E47" i="3"/>
  <c r="E48" s="1"/>
  <c r="AB45" i="2"/>
  <c r="AB46" s="1"/>
  <c r="D48" s="1"/>
  <c r="F47" i="4" l="1"/>
  <c r="F48" s="1"/>
  <c r="E47" i="2"/>
  <c r="E48" s="1"/>
  <c r="F47" i="3"/>
  <c r="F48" s="1"/>
  <c r="G47" i="4" l="1"/>
  <c r="G48" s="1"/>
  <c r="G47" i="3"/>
  <c r="G48" s="1"/>
  <c r="F47" i="2"/>
  <c r="F48" s="1"/>
  <c r="H47" i="4" l="1"/>
  <c r="H48" s="1"/>
  <c r="H47" i="3"/>
  <c r="H48" s="1"/>
  <c r="G47" i="2"/>
  <c r="G48" s="1"/>
  <c r="I47" i="4" l="1"/>
  <c r="I48" s="1"/>
  <c r="I47" i="3"/>
  <c r="I48" s="1"/>
  <c r="H47" i="2"/>
  <c r="H48" s="1"/>
  <c r="J47" i="4" l="1"/>
  <c r="J48" s="1"/>
  <c r="J47" i="3"/>
  <c r="J48" s="1"/>
  <c r="I47" i="2"/>
  <c r="I48" s="1"/>
  <c r="K47" i="4" l="1"/>
  <c r="K48" s="1"/>
  <c r="K47" i="3"/>
  <c r="K48" s="1"/>
  <c r="J47" i="2"/>
  <c r="J48" s="1"/>
  <c r="L47" i="4" l="1"/>
  <c r="L48" s="1"/>
  <c r="L47" i="3"/>
  <c r="L48" s="1"/>
  <c r="K47" i="2"/>
  <c r="K48" s="1"/>
  <c r="M47" i="4" l="1"/>
  <c r="M48" s="1"/>
  <c r="M47" i="3"/>
  <c r="M48" s="1"/>
  <c r="L47" i="2"/>
  <c r="L48" s="1"/>
  <c r="N47" i="4" l="1"/>
  <c r="N48" s="1"/>
  <c r="N47" i="3"/>
  <c r="N48" s="1"/>
  <c r="M47" i="2"/>
  <c r="M48" s="1"/>
  <c r="O47" i="4" l="1"/>
  <c r="O48" s="1"/>
  <c r="O47" i="3"/>
  <c r="O48" s="1"/>
  <c r="N47" i="2"/>
  <c r="N48" s="1"/>
  <c r="P47" i="4" l="1"/>
  <c r="P48" s="1"/>
  <c r="P47" i="3"/>
  <c r="P48" s="1"/>
  <c r="O47" i="2"/>
  <c r="O48" s="1"/>
  <c r="Q47" i="4" l="1"/>
  <c r="Q48" s="1"/>
  <c r="Q47" i="3"/>
  <c r="Q48" s="1"/>
  <c r="P47" i="2"/>
  <c r="P48" s="1"/>
  <c r="R47" i="4" l="1"/>
  <c r="R48" s="1"/>
  <c r="R47" i="3"/>
  <c r="R48" s="1"/>
  <c r="Q47" i="2"/>
  <c r="Q48" s="1"/>
  <c r="S47" i="4" l="1"/>
  <c r="S48" s="1"/>
  <c r="S47" i="3"/>
  <c r="S48" s="1"/>
  <c r="R47" i="2"/>
  <c r="R48" s="1"/>
  <c r="T47" i="4" l="1"/>
  <c r="T48" s="1"/>
  <c r="T47" i="3"/>
  <c r="T48" s="1"/>
  <c r="S47" i="2"/>
  <c r="S48" s="1"/>
  <c r="U47" i="4" l="1"/>
  <c r="U48" s="1"/>
  <c r="U47" i="3"/>
  <c r="U48" s="1"/>
  <c r="T47" i="2"/>
  <c r="T48" s="1"/>
  <c r="V47" i="4" l="1"/>
  <c r="V48" s="1"/>
  <c r="V47" i="3"/>
  <c r="V48" s="1"/>
  <c r="U47" i="2"/>
  <c r="U48" s="1"/>
  <c r="W47" i="4" l="1"/>
  <c r="W48" s="1"/>
  <c r="W47" i="3"/>
  <c r="W48" s="1"/>
  <c r="V47" i="2"/>
  <c r="V48" s="1"/>
  <c r="X47" i="4" l="1"/>
  <c r="X48" s="1"/>
  <c r="X47" i="3"/>
  <c r="X48" s="1"/>
  <c r="W47" i="2"/>
  <c r="W48" s="1"/>
  <c r="Y47" i="4" l="1"/>
  <c r="Y48" s="1"/>
  <c r="Y47" i="3"/>
  <c r="Y48" s="1"/>
  <c r="X47" i="2"/>
  <c r="X48" s="1"/>
  <c r="Z47" i="4" l="1"/>
  <c r="Z48" s="1"/>
  <c r="Z47" i="3"/>
  <c r="Z48" s="1"/>
  <c r="Y47" i="2"/>
  <c r="Y48" s="1"/>
  <c r="AA47" i="4" l="1"/>
  <c r="AA48" s="1"/>
  <c r="AA47" i="3"/>
  <c r="AA48" s="1"/>
  <c r="Z47" i="2"/>
  <c r="Z48" s="1"/>
  <c r="AB47" i="4" l="1"/>
  <c r="AB48" s="1"/>
  <c r="D50" s="1"/>
  <c r="AB47" i="3"/>
  <c r="AB48" s="1"/>
  <c r="D50" s="1"/>
  <c r="AA47" i="2"/>
  <c r="AA48" s="1"/>
  <c r="E49" i="4" l="1"/>
  <c r="E50" s="1"/>
  <c r="E49" i="3"/>
  <c r="E50" s="1"/>
  <c r="AB47" i="2"/>
  <c r="AB48" s="1"/>
  <c r="D50" s="1"/>
  <c r="F49" i="4" l="1"/>
  <c r="F50" s="1"/>
  <c r="E49" i="2"/>
  <c r="E50" s="1"/>
  <c r="F49" i="3"/>
  <c r="F50" s="1"/>
  <c r="G49" i="4" l="1"/>
  <c r="G50" s="1"/>
  <c r="G49" i="3"/>
  <c r="G50" s="1"/>
  <c r="F49" i="2"/>
  <c r="F50" s="1"/>
  <c r="H49" i="4" l="1"/>
  <c r="H50" s="1"/>
  <c r="H49" i="3"/>
  <c r="H50" s="1"/>
  <c r="G49" i="2"/>
  <c r="G50" s="1"/>
  <c r="I49" i="4" l="1"/>
  <c r="I50" s="1"/>
  <c r="I49" i="3"/>
  <c r="I50" s="1"/>
  <c r="H49" i="2"/>
  <c r="H50" s="1"/>
  <c r="J49" i="4" l="1"/>
  <c r="J50" s="1"/>
  <c r="J49" i="3"/>
  <c r="J50" s="1"/>
  <c r="I49" i="2"/>
  <c r="I50" s="1"/>
  <c r="K49" i="4" l="1"/>
  <c r="K50" s="1"/>
  <c r="K49" i="3"/>
  <c r="K50" s="1"/>
  <c r="J49" i="2"/>
  <c r="J50" s="1"/>
  <c r="L49" i="4" l="1"/>
  <c r="L50" s="1"/>
  <c r="L49" i="3"/>
  <c r="L50" s="1"/>
  <c r="K49" i="2"/>
  <c r="K50" s="1"/>
  <c r="M49" i="4" l="1"/>
  <c r="M50" s="1"/>
  <c r="M49" i="3"/>
  <c r="M50" s="1"/>
  <c r="L49" i="2"/>
  <c r="L50" s="1"/>
  <c r="N49" i="4" l="1"/>
  <c r="N50" s="1"/>
  <c r="N49" i="3"/>
  <c r="N50" s="1"/>
  <c r="M49" i="2"/>
  <c r="M50" s="1"/>
  <c r="O49" i="4" l="1"/>
  <c r="O50" s="1"/>
  <c r="O49" i="3"/>
  <c r="O50" s="1"/>
  <c r="N49" i="2"/>
  <c r="N50" s="1"/>
  <c r="P49" i="4" l="1"/>
  <c r="P50" s="1"/>
  <c r="P49" i="3"/>
  <c r="P50" s="1"/>
  <c r="O49" i="2"/>
  <c r="O50" s="1"/>
  <c r="Q49" i="4" l="1"/>
  <c r="Q50" s="1"/>
  <c r="Q49" i="3"/>
  <c r="Q50" s="1"/>
  <c r="P49" i="2"/>
  <c r="P50" s="1"/>
  <c r="R49" i="4" l="1"/>
  <c r="R50" s="1"/>
  <c r="R49" i="3"/>
  <c r="R50" s="1"/>
  <c r="Q49" i="2"/>
  <c r="Q50" s="1"/>
  <c r="S49" i="4" l="1"/>
  <c r="S50" s="1"/>
  <c r="S49" i="3"/>
  <c r="S50" s="1"/>
  <c r="R49" i="2"/>
  <c r="R50" s="1"/>
  <c r="T49" i="4" l="1"/>
  <c r="T50" s="1"/>
  <c r="T49" i="3"/>
  <c r="T50" s="1"/>
  <c r="S49" i="2"/>
  <c r="S50" s="1"/>
  <c r="U49" i="4" l="1"/>
  <c r="U50" s="1"/>
  <c r="U49" i="3"/>
  <c r="U50" s="1"/>
  <c r="T49" i="2"/>
  <c r="T50" s="1"/>
  <c r="V49" i="4" l="1"/>
  <c r="V50" s="1"/>
  <c r="V49" i="3"/>
  <c r="V50" s="1"/>
  <c r="U49" i="2"/>
  <c r="U50" s="1"/>
  <c r="W49" i="4" l="1"/>
  <c r="W50" s="1"/>
  <c r="W49" i="3"/>
  <c r="W50" s="1"/>
  <c r="V49" i="2"/>
  <c r="V50" s="1"/>
  <c r="X49" i="4" l="1"/>
  <c r="X50" s="1"/>
  <c r="X49" i="3"/>
  <c r="X50" s="1"/>
  <c r="W49" i="2"/>
  <c r="W50" s="1"/>
  <c r="Y49" i="4" l="1"/>
  <c r="Y50" s="1"/>
  <c r="Y49" i="3"/>
  <c r="Y50" s="1"/>
  <c r="X49" i="2"/>
  <c r="X50" s="1"/>
  <c r="Z49" i="4" l="1"/>
  <c r="Z50" s="1"/>
  <c r="Z49" i="3"/>
  <c r="Z50" s="1"/>
  <c r="Y49" i="2"/>
  <c r="Y50" s="1"/>
  <c r="AA49" i="4" l="1"/>
  <c r="AA50" s="1"/>
  <c r="AA49" i="3"/>
  <c r="AA50" s="1"/>
  <c r="Z49" i="2"/>
  <c r="Z50" s="1"/>
  <c r="AB49" i="4" l="1"/>
  <c r="AB50" s="1"/>
  <c r="D52" s="1"/>
  <c r="AB49" i="3"/>
  <c r="AB50" s="1"/>
  <c r="D52" s="1"/>
  <c r="AA49" i="2"/>
  <c r="AA50" s="1"/>
  <c r="E51" i="4" l="1"/>
  <c r="E52" s="1"/>
  <c r="E51" i="3"/>
  <c r="E52" s="1"/>
  <c r="AB49" i="2"/>
  <c r="AB50" s="1"/>
  <c r="D52" s="1"/>
  <c r="F51" i="4" l="1"/>
  <c r="F52" s="1"/>
  <c r="E51" i="2"/>
  <c r="E52" s="1"/>
  <c r="F51" i="3"/>
  <c r="F52" s="1"/>
  <c r="G51" i="4" l="1"/>
  <c r="G52" s="1"/>
  <c r="G51" i="3"/>
  <c r="G52" s="1"/>
  <c r="F51" i="2"/>
  <c r="F52" s="1"/>
  <c r="H51" i="4" l="1"/>
  <c r="H52" s="1"/>
  <c r="H51" i="3"/>
  <c r="H52" s="1"/>
  <c r="G51" i="2"/>
  <c r="G52" s="1"/>
  <c r="I51" i="4" l="1"/>
  <c r="I52" s="1"/>
  <c r="I51" i="3"/>
  <c r="I52" s="1"/>
  <c r="H51" i="2"/>
  <c r="H52" s="1"/>
  <c r="J51" i="4" l="1"/>
  <c r="J52" s="1"/>
  <c r="J51" i="3"/>
  <c r="J52" s="1"/>
  <c r="I51" i="2"/>
  <c r="I52" s="1"/>
  <c r="K51" i="4" l="1"/>
  <c r="K52" s="1"/>
  <c r="K51" i="3"/>
  <c r="K52" s="1"/>
  <c r="J51" i="2"/>
  <c r="J52" s="1"/>
  <c r="L51" i="4" l="1"/>
  <c r="L52" s="1"/>
  <c r="L51" i="3"/>
  <c r="L52" s="1"/>
  <c r="K51" i="2"/>
  <c r="K52" s="1"/>
  <c r="M51" i="4" l="1"/>
  <c r="M52" s="1"/>
  <c r="M51" i="3"/>
  <c r="M52" s="1"/>
  <c r="L51" i="2"/>
  <c r="L52" s="1"/>
  <c r="N51" i="4" l="1"/>
  <c r="N52" s="1"/>
  <c r="N51" i="3"/>
  <c r="N52" s="1"/>
  <c r="M51" i="2"/>
  <c r="M52" s="1"/>
  <c r="O51" i="4" l="1"/>
  <c r="O52" s="1"/>
  <c r="O51" i="3"/>
  <c r="O52" s="1"/>
  <c r="N51" i="2"/>
  <c r="N52" s="1"/>
  <c r="P51" i="4" l="1"/>
  <c r="P52" s="1"/>
  <c r="P51" i="3"/>
  <c r="P52" s="1"/>
  <c r="O51" i="2"/>
  <c r="O52" s="1"/>
  <c r="Q51" i="4" l="1"/>
  <c r="Q52" s="1"/>
  <c r="Q51" i="3"/>
  <c r="Q52" s="1"/>
  <c r="P51" i="2"/>
  <c r="P52" s="1"/>
  <c r="R51" i="3" l="1"/>
  <c r="R52" s="1"/>
  <c r="R51" i="4"/>
  <c r="R52" s="1"/>
  <c r="Q51" i="2"/>
  <c r="Q52" s="1"/>
  <c r="S51" i="3" l="1"/>
  <c r="S52" s="1"/>
  <c r="S51" i="4"/>
  <c r="S52" s="1"/>
  <c r="R51" i="2"/>
  <c r="R52" s="1"/>
  <c r="T51" i="3" l="1"/>
  <c r="T52" s="1"/>
  <c r="T51" i="4"/>
  <c r="T52" s="1"/>
  <c r="S51" i="2"/>
  <c r="S52" s="1"/>
  <c r="U51" i="3" l="1"/>
  <c r="U52" s="1"/>
  <c r="U51" i="4"/>
  <c r="U52" s="1"/>
  <c r="T51" i="2"/>
  <c r="T52" s="1"/>
  <c r="V51" i="3" l="1"/>
  <c r="V52" s="1"/>
  <c r="V51" i="4"/>
  <c r="V52" s="1"/>
  <c r="U51" i="2"/>
  <c r="U52" s="1"/>
  <c r="W51" i="3" l="1"/>
  <c r="W52" s="1"/>
  <c r="W51" i="4"/>
  <c r="W52" s="1"/>
  <c r="V51" i="2"/>
  <c r="V52" s="1"/>
  <c r="X51" i="3" l="1"/>
  <c r="X52" s="1"/>
  <c r="X51" i="4"/>
  <c r="X52" s="1"/>
  <c r="W51" i="2"/>
  <c r="W52" s="1"/>
  <c r="Y51" i="3" l="1"/>
  <c r="Y52" s="1"/>
  <c r="Y51" i="4"/>
  <c r="Y52" s="1"/>
  <c r="X51" i="2"/>
  <c r="X52" s="1"/>
  <c r="Z51" i="3" l="1"/>
  <c r="Z52" s="1"/>
  <c r="Z51" i="4"/>
  <c r="Z52" s="1"/>
  <c r="Y51" i="2"/>
  <c r="Y52" s="1"/>
  <c r="AA51" i="3" l="1"/>
  <c r="AA52" s="1"/>
  <c r="AA51" i="4"/>
  <c r="AA52" s="1"/>
  <c r="Z51" i="2"/>
  <c r="Z52" s="1"/>
  <c r="AB51" i="3" l="1"/>
  <c r="AB52" s="1"/>
  <c r="D54" s="1"/>
  <c r="AB51" i="4"/>
  <c r="AB52" s="1"/>
  <c r="D54" s="1"/>
  <c r="AA51" i="2"/>
  <c r="AA52" s="1"/>
  <c r="E53" i="3" l="1"/>
  <c r="E54" s="1"/>
  <c r="E53" i="4"/>
  <c r="E54" s="1"/>
  <c r="AB51" i="2"/>
  <c r="AB52" s="1"/>
  <c r="D54" s="1"/>
  <c r="F53" i="3" l="1"/>
  <c r="F54" s="1"/>
  <c r="E53" i="2"/>
  <c r="E54" s="1"/>
  <c r="F53" i="4"/>
  <c r="F54" s="1"/>
  <c r="G53" l="1"/>
  <c r="G54" s="1"/>
  <c r="G53" i="3"/>
  <c r="G54" s="1"/>
  <c r="F53" i="2"/>
  <c r="F54" s="1"/>
  <c r="H53" i="4" l="1"/>
  <c r="H54" s="1"/>
  <c r="H53" i="3"/>
  <c r="H54" s="1"/>
  <c r="G53" i="2"/>
  <c r="G54" s="1"/>
  <c r="I53" i="4" l="1"/>
  <c r="I54" s="1"/>
  <c r="H53" i="2"/>
  <c r="H54" s="1"/>
  <c r="I53" i="3"/>
  <c r="I54" s="1"/>
  <c r="J53" i="4" l="1"/>
  <c r="J54" s="1"/>
  <c r="J53" i="3"/>
  <c r="J54" s="1"/>
  <c r="I53" i="2"/>
  <c r="I54" s="1"/>
  <c r="K53" i="4" l="1"/>
  <c r="K54" s="1"/>
  <c r="J53" i="2"/>
  <c r="J54" s="1"/>
  <c r="K53" i="3"/>
  <c r="K54" s="1"/>
  <c r="L53" i="4" l="1"/>
  <c r="L54" s="1"/>
  <c r="L53" i="3"/>
  <c r="L54" s="1"/>
  <c r="K53" i="2"/>
  <c r="K54" s="1"/>
  <c r="M53" i="4" l="1"/>
  <c r="M54" s="1"/>
  <c r="L53" i="2"/>
  <c r="L54" s="1"/>
  <c r="M53" i="3"/>
  <c r="M54" s="1"/>
  <c r="N53" l="1"/>
  <c r="N54" s="1"/>
  <c r="N53" i="4"/>
  <c r="N54" s="1"/>
  <c r="M53" i="2"/>
  <c r="M54" s="1"/>
  <c r="O53" i="3" l="1"/>
  <c r="O54" s="1"/>
  <c r="N53" i="2"/>
  <c r="N54" s="1"/>
  <c r="O53" i="4"/>
  <c r="O54" s="1"/>
  <c r="P53" i="3" l="1"/>
  <c r="P54" s="1"/>
  <c r="P53" i="4"/>
  <c r="P54" s="1"/>
  <c r="O53" i="2"/>
  <c r="O54" s="1"/>
  <c r="Q53" i="3" l="1"/>
  <c r="Q54" s="1"/>
  <c r="P53" i="2"/>
  <c r="P54" s="1"/>
  <c r="Q53" i="4"/>
  <c r="Q54" s="1"/>
  <c r="R53" i="3" l="1"/>
  <c r="R54" s="1"/>
  <c r="R53" i="4"/>
  <c r="R54" s="1"/>
  <c r="Q53" i="2"/>
  <c r="Q54" s="1"/>
  <c r="S53" i="3" l="1"/>
  <c r="S54" s="1"/>
  <c r="R53" i="2"/>
  <c r="R54" s="1"/>
  <c r="S53" i="4"/>
  <c r="S54" s="1"/>
  <c r="T53" i="3" l="1"/>
  <c r="T54" s="1"/>
  <c r="T53" i="4"/>
  <c r="T54" s="1"/>
  <c r="S53" i="2"/>
  <c r="S54" s="1"/>
  <c r="U53" i="3" l="1"/>
  <c r="U54" s="1"/>
  <c r="T53" i="2"/>
  <c r="T54" s="1"/>
  <c r="U53" i="4"/>
  <c r="U54" s="1"/>
  <c r="V53" i="3" l="1"/>
  <c r="V54" s="1"/>
  <c r="V53" i="4"/>
  <c r="V54" s="1"/>
  <c r="U53" i="2"/>
  <c r="U54" s="1"/>
  <c r="W53" i="3" l="1"/>
  <c r="W54" s="1"/>
  <c r="V53" i="2"/>
  <c r="V54" s="1"/>
  <c r="W53" i="4"/>
  <c r="W54" s="1"/>
  <c r="X53" i="3" l="1"/>
  <c r="X54" s="1"/>
  <c r="X53" i="4"/>
  <c r="X54" s="1"/>
  <c r="W53" i="2"/>
  <c r="W54" s="1"/>
  <c r="X53" l="1"/>
  <c r="X54" s="1"/>
  <c r="Y53" i="4"/>
  <c r="Y54" s="1"/>
  <c r="Y53" i="3"/>
  <c r="Y54" s="1"/>
  <c r="Z53" i="4" l="1"/>
  <c r="Z54" s="1"/>
  <c r="Z53" i="3"/>
  <c r="Z54" s="1"/>
  <c r="Y53" i="2"/>
  <c r="Y54" s="1"/>
  <c r="Z53" l="1"/>
  <c r="Z54" s="1"/>
  <c r="AA53" i="4"/>
  <c r="AA54" s="1"/>
  <c r="AA53" i="3"/>
  <c r="AA54" s="1"/>
  <c r="AA53" i="2" l="1"/>
  <c r="AA54" s="1"/>
  <c r="AB53" i="3"/>
  <c r="AB54" s="1"/>
  <c r="D56" s="1"/>
  <c r="AB53" i="4"/>
  <c r="AB54" s="1"/>
  <c r="D56" s="1"/>
  <c r="AB53" i="2" l="1"/>
  <c r="AB54" s="1"/>
  <c r="D56" s="1"/>
  <c r="E55" i="4"/>
  <c r="E56" s="1"/>
  <c r="E55" i="3"/>
  <c r="E56" s="1"/>
  <c r="E55" i="2" l="1"/>
  <c r="E56" s="1"/>
  <c r="F55" i="3"/>
  <c r="F56" s="1"/>
  <c r="F55" i="4"/>
  <c r="F56" s="1"/>
  <c r="F55" i="2" l="1"/>
  <c r="F56" s="1"/>
  <c r="G55" i="3"/>
  <c r="G56" s="1"/>
  <c r="G55" i="4"/>
  <c r="G56" s="1"/>
  <c r="G55" i="2" l="1"/>
  <c r="G56" s="1"/>
  <c r="H55" i="4"/>
  <c r="H56" s="1"/>
  <c r="H55" i="3"/>
  <c r="H56" s="1"/>
  <c r="H55" i="2" l="1"/>
  <c r="H56" s="1"/>
  <c r="I55" i="4"/>
  <c r="I56" s="1"/>
  <c r="I55" i="3"/>
  <c r="I56" s="1"/>
  <c r="J55" l="1"/>
  <c r="J56" s="1"/>
  <c r="I55" i="2"/>
  <c r="I56" s="1"/>
  <c r="J55" i="4"/>
  <c r="J56" s="1"/>
  <c r="K55" i="3" l="1"/>
  <c r="K56" s="1"/>
  <c r="J55" i="2"/>
  <c r="J56" s="1"/>
  <c r="K55" i="4"/>
  <c r="K56" s="1"/>
  <c r="L55" i="3" l="1"/>
  <c r="L56" s="1"/>
  <c r="L55" i="4"/>
  <c r="L56" s="1"/>
  <c r="K55" i="2"/>
  <c r="K56" s="1"/>
  <c r="M55" i="3" l="1"/>
  <c r="M56" s="1"/>
  <c r="L55" i="2"/>
  <c r="L56" s="1"/>
  <c r="M55" i="4"/>
  <c r="M56" s="1"/>
  <c r="N55" i="3" l="1"/>
  <c r="N56" s="1"/>
  <c r="N55" i="4"/>
  <c r="N56" s="1"/>
  <c r="M55" i="2"/>
  <c r="M56" s="1"/>
  <c r="O55" i="3" l="1"/>
  <c r="O56" s="1"/>
  <c r="N55" i="2"/>
  <c r="N56" s="1"/>
  <c r="O55" i="4"/>
  <c r="O56" s="1"/>
  <c r="P55" l="1"/>
  <c r="P56" s="1"/>
  <c r="P55" i="3"/>
  <c r="P56" s="1"/>
  <c r="O55" i="2"/>
  <c r="O56" s="1"/>
  <c r="Q55" i="4" l="1"/>
  <c r="Q56" s="1"/>
  <c r="P55" i="2"/>
  <c r="P56" s="1"/>
  <c r="Q55" i="3"/>
  <c r="Q56" s="1"/>
  <c r="R55" l="1"/>
  <c r="R56" s="1"/>
  <c r="R55" i="4"/>
  <c r="R56" s="1"/>
  <c r="Q55" i="2"/>
  <c r="Q56" s="1"/>
  <c r="S55" i="3" l="1"/>
  <c r="S56" s="1"/>
  <c r="R55" i="2"/>
  <c r="R56" s="1"/>
  <c r="S55" i="4"/>
  <c r="S56" s="1"/>
  <c r="T55" l="1"/>
  <c r="T56" s="1"/>
  <c r="T55" i="3"/>
  <c r="T56" s="1"/>
  <c r="S55" i="2"/>
  <c r="S56" s="1"/>
  <c r="U55" i="4" l="1"/>
  <c r="U56" s="1"/>
  <c r="T55" i="2"/>
  <c r="T56" s="1"/>
  <c r="U55" i="3"/>
  <c r="U56" s="1"/>
  <c r="V55" i="4" l="1"/>
  <c r="V56" s="1"/>
  <c r="V55" i="3"/>
  <c r="V56" s="1"/>
  <c r="U55" i="2"/>
  <c r="U56" s="1"/>
  <c r="W55" i="4" l="1"/>
  <c r="W56" s="1"/>
  <c r="V55" i="2"/>
  <c r="V56" s="1"/>
  <c r="W55" i="3"/>
  <c r="W56" s="1"/>
  <c r="X55" i="4" l="1"/>
  <c r="X56" s="1"/>
  <c r="X55" i="3"/>
  <c r="X56" s="1"/>
  <c r="W55" i="2"/>
  <c r="W56" s="1"/>
  <c r="Y55" i="4" l="1"/>
  <c r="Y56" s="1"/>
  <c r="X55" i="2"/>
  <c r="X56" s="1"/>
  <c r="Y55" i="3"/>
  <c r="Y56" s="1"/>
  <c r="Z55" i="4" l="1"/>
  <c r="Z56" s="1"/>
  <c r="Z55" i="3"/>
  <c r="Z56" s="1"/>
  <c r="Y55" i="2"/>
  <c r="Y56" s="1"/>
  <c r="AA55" i="4" l="1"/>
  <c r="AA56" s="1"/>
  <c r="Z55" i="2"/>
  <c r="Z56" s="1"/>
  <c r="AA55" i="3"/>
  <c r="AA56" s="1"/>
  <c r="AB55" i="4" l="1"/>
  <c r="AB56" s="1"/>
  <c r="D58" s="1"/>
  <c r="AB55" i="3"/>
  <c r="AB56" s="1"/>
  <c r="D58" s="1"/>
  <c r="AA55" i="2"/>
  <c r="AA56" s="1"/>
  <c r="E57" i="4" l="1"/>
  <c r="E58" s="1"/>
  <c r="AB55" i="2"/>
  <c r="AB56" s="1"/>
  <c r="D58" s="1"/>
  <c r="E57" i="3"/>
  <c r="E58" s="1"/>
  <c r="F57" i="4" l="1"/>
  <c r="F58" s="1"/>
  <c r="F57" i="3"/>
  <c r="F58" s="1"/>
  <c r="E57" i="2"/>
  <c r="E58" s="1"/>
  <c r="G57" i="4" l="1"/>
  <c r="G58" s="1"/>
  <c r="F57" i="2"/>
  <c r="F58" s="1"/>
  <c r="G57" i="3"/>
  <c r="G58" s="1"/>
  <c r="H57" i="4" l="1"/>
  <c r="H58" s="1"/>
  <c r="G57" i="2"/>
  <c r="G58" s="1"/>
  <c r="H57" i="3"/>
  <c r="H58" s="1"/>
  <c r="I57" i="4" l="1"/>
  <c r="I58" s="1"/>
  <c r="H57" i="2"/>
  <c r="H58" s="1"/>
  <c r="I57" i="3"/>
  <c r="I58" s="1"/>
  <c r="J57" i="4" l="1"/>
  <c r="J58" s="1"/>
  <c r="I57" i="2"/>
  <c r="I58" s="1"/>
  <c r="J57" i="3"/>
  <c r="J58" s="1"/>
  <c r="K57" i="4" l="1"/>
  <c r="K58" s="1"/>
  <c r="J57" i="2"/>
  <c r="J58" s="1"/>
  <c r="K57" i="3"/>
  <c r="K58" s="1"/>
  <c r="L57" i="4" l="1"/>
  <c r="L58" s="1"/>
  <c r="K57" i="2"/>
  <c r="K58" s="1"/>
  <c r="L57" i="3"/>
  <c r="L58" s="1"/>
  <c r="M57" i="4" l="1"/>
  <c r="M58" s="1"/>
  <c r="L57" i="2"/>
  <c r="L58" s="1"/>
  <c r="M57" i="3"/>
  <c r="M58" s="1"/>
  <c r="N57" i="4" l="1"/>
  <c r="N58" s="1"/>
  <c r="M57" i="2"/>
  <c r="M58" s="1"/>
  <c r="N57" i="3"/>
  <c r="N58" s="1"/>
  <c r="O57" i="4" l="1"/>
  <c r="O58" s="1"/>
  <c r="N57" i="2"/>
  <c r="N58" s="1"/>
  <c r="O57" i="3"/>
  <c r="O58" s="1"/>
  <c r="P57" i="4" l="1"/>
  <c r="P58" s="1"/>
  <c r="O57" i="2"/>
  <c r="O58" s="1"/>
  <c r="P57" i="3"/>
  <c r="P58" s="1"/>
  <c r="Q57" i="4" l="1"/>
  <c r="Q58" s="1"/>
  <c r="P57" i="2"/>
  <c r="P58" s="1"/>
  <c r="Q57" i="3"/>
  <c r="Q58" s="1"/>
  <c r="R57" i="4" l="1"/>
  <c r="R58" s="1"/>
  <c r="Q57" i="2"/>
  <c r="Q58" s="1"/>
  <c r="R57" i="3"/>
  <c r="R58" s="1"/>
  <c r="S57" i="4" l="1"/>
  <c r="S58" s="1"/>
  <c r="R57" i="2"/>
  <c r="R58" s="1"/>
  <c r="S57" i="3"/>
  <c r="S58" s="1"/>
  <c r="T57" i="4" l="1"/>
  <c r="T58" s="1"/>
  <c r="S57" i="2"/>
  <c r="S58" s="1"/>
  <c r="T57" i="3"/>
  <c r="T58" s="1"/>
  <c r="U57" i="4" l="1"/>
  <c r="U58" s="1"/>
  <c r="T57" i="2"/>
  <c r="T58" s="1"/>
  <c r="U57" i="3"/>
  <c r="U58" s="1"/>
  <c r="V57" i="4" l="1"/>
  <c r="V58" s="1"/>
  <c r="U57" i="2"/>
  <c r="U58" s="1"/>
  <c r="V57" i="3"/>
  <c r="V58" s="1"/>
  <c r="W57" i="4" l="1"/>
  <c r="W58" s="1"/>
  <c r="V57" i="2"/>
  <c r="V58" s="1"/>
  <c r="W57" i="3"/>
  <c r="W58" s="1"/>
  <c r="X57" i="4" l="1"/>
  <c r="X58" s="1"/>
  <c r="W57" i="2"/>
  <c r="W58" s="1"/>
  <c r="X57" i="3"/>
  <c r="X58" s="1"/>
  <c r="Y57" i="4" l="1"/>
  <c r="Y58" s="1"/>
  <c r="X57" i="2"/>
  <c r="X58" s="1"/>
  <c r="Y57" i="3"/>
  <c r="Y58" s="1"/>
  <c r="Z57" i="4" l="1"/>
  <c r="Z58" s="1"/>
  <c r="Y57" i="2"/>
  <c r="Y58" s="1"/>
  <c r="Z57" i="3"/>
  <c r="Z58" s="1"/>
  <c r="AA57" i="4" l="1"/>
  <c r="AA58" s="1"/>
  <c r="Z57" i="2"/>
  <c r="Z58" s="1"/>
  <c r="AA57" i="3"/>
  <c r="AA58" s="1"/>
  <c r="AB57" i="4" l="1"/>
  <c r="AB58" s="1"/>
  <c r="D60" s="1"/>
  <c r="AA57" i="2"/>
  <c r="AA58" s="1"/>
  <c r="AB57" i="3"/>
  <c r="AB58" s="1"/>
  <c r="D60" s="1"/>
  <c r="E59" i="4" l="1"/>
  <c r="E60" s="1"/>
  <c r="AB57" i="2"/>
  <c r="AB58" s="1"/>
  <c r="D60" s="1"/>
  <c r="E59" i="3"/>
  <c r="E60" s="1"/>
  <c r="F59" i="4" l="1"/>
  <c r="F60" s="1"/>
  <c r="F59" i="3"/>
  <c r="F60" s="1"/>
  <c r="E59" i="2"/>
  <c r="E60" s="1"/>
  <c r="G59" i="4" l="1"/>
  <c r="G60" s="1"/>
  <c r="F59" i="2"/>
  <c r="F60" s="1"/>
  <c r="G59" i="3"/>
  <c r="G60" s="1"/>
  <c r="H59" i="4" l="1"/>
  <c r="H60" s="1"/>
  <c r="G59" i="2"/>
  <c r="G60" s="1"/>
  <c r="H59" i="3"/>
  <c r="H60" s="1"/>
  <c r="I59" i="4" l="1"/>
  <c r="I60" s="1"/>
  <c r="H59" i="2"/>
  <c r="H60" s="1"/>
  <c r="I59" i="3"/>
  <c r="I60" s="1"/>
  <c r="J59" i="4" l="1"/>
  <c r="J60" s="1"/>
  <c r="I59" i="2"/>
  <c r="I60" s="1"/>
  <c r="J59" i="3"/>
  <c r="J60" s="1"/>
  <c r="K59" i="4" l="1"/>
  <c r="K60" s="1"/>
  <c r="J59" i="2"/>
  <c r="J60" s="1"/>
  <c r="K59" i="3"/>
  <c r="K60" s="1"/>
  <c r="L59" i="4" l="1"/>
  <c r="L60" s="1"/>
  <c r="K59" i="2"/>
  <c r="K60" s="1"/>
  <c r="L59" i="3"/>
  <c r="L60" s="1"/>
  <c r="M59" i="4" l="1"/>
  <c r="M60" s="1"/>
  <c r="L59" i="2"/>
  <c r="L60" s="1"/>
  <c r="M59" i="3"/>
  <c r="M60" s="1"/>
  <c r="N59" i="4" l="1"/>
  <c r="N60" s="1"/>
  <c r="M59" i="2"/>
  <c r="M60" s="1"/>
  <c r="N59" i="3"/>
  <c r="N60" s="1"/>
  <c r="O59" i="4" l="1"/>
  <c r="O60" s="1"/>
  <c r="N59" i="2"/>
  <c r="N60" s="1"/>
  <c r="O59" i="3"/>
  <c r="O60" s="1"/>
  <c r="P59" i="4" l="1"/>
  <c r="P60" s="1"/>
  <c r="O59" i="2"/>
  <c r="O60" s="1"/>
  <c r="P59" i="3"/>
  <c r="P60" s="1"/>
  <c r="Q59" i="4" l="1"/>
  <c r="Q60" s="1"/>
  <c r="P59" i="2"/>
  <c r="P60" s="1"/>
  <c r="Q59" i="3"/>
  <c r="Q60" s="1"/>
  <c r="R59" i="4" l="1"/>
  <c r="R60" s="1"/>
  <c r="Q59" i="2"/>
  <c r="Q60" s="1"/>
  <c r="R59" i="3"/>
  <c r="R60" s="1"/>
  <c r="S59" i="4" l="1"/>
  <c r="S60" s="1"/>
  <c r="R59" i="2"/>
  <c r="R60" s="1"/>
  <c r="S59" i="3"/>
  <c r="S60" s="1"/>
  <c r="T59" i="4" l="1"/>
  <c r="T60" s="1"/>
  <c r="S59" i="2"/>
  <c r="S60" s="1"/>
  <c r="T59" i="3"/>
  <c r="T60" s="1"/>
  <c r="U59" i="4" l="1"/>
  <c r="U60" s="1"/>
  <c r="T59" i="2"/>
  <c r="T60" s="1"/>
  <c r="U59" i="3"/>
  <c r="U60" s="1"/>
  <c r="V59" i="4" l="1"/>
  <c r="V60" s="1"/>
  <c r="U59" i="2"/>
  <c r="U60" s="1"/>
  <c r="V59" i="3"/>
  <c r="V60" s="1"/>
  <c r="W59" i="4" l="1"/>
  <c r="W60" s="1"/>
  <c r="V59" i="2"/>
  <c r="V60" s="1"/>
  <c r="W59" i="3"/>
  <c r="W60" s="1"/>
  <c r="X59" i="4" l="1"/>
  <c r="X60" s="1"/>
  <c r="W59" i="2"/>
  <c r="W60" s="1"/>
  <c r="X59" i="3"/>
  <c r="X60" s="1"/>
  <c r="Y59" i="4" l="1"/>
  <c r="Y60" s="1"/>
  <c r="X59" i="2"/>
  <c r="X60" s="1"/>
  <c r="Y59" i="3"/>
  <c r="Y60" s="1"/>
  <c r="Z59" i="4" l="1"/>
  <c r="Z60" s="1"/>
  <c r="Y59" i="2"/>
  <c r="Y60" s="1"/>
  <c r="Z59" i="3"/>
  <c r="Z60" s="1"/>
  <c r="AA59" i="4" l="1"/>
  <c r="AA60" s="1"/>
  <c r="Z59" i="2"/>
  <c r="Z60" s="1"/>
  <c r="AA59" i="3"/>
  <c r="AA60" s="1"/>
  <c r="AB59" i="4" l="1"/>
  <c r="AB60" s="1"/>
  <c r="D62" s="1"/>
  <c r="AA59" i="2"/>
  <c r="AA60" s="1"/>
  <c r="AB59" i="3"/>
  <c r="AB60" s="1"/>
  <c r="D62" s="1"/>
  <c r="E61" i="4" l="1"/>
  <c r="E62" s="1"/>
  <c r="AB59" i="2"/>
  <c r="AB60" s="1"/>
  <c r="D62" s="1"/>
  <c r="E61" i="3"/>
  <c r="E62" s="1"/>
  <c r="F61" i="4" l="1"/>
  <c r="F62" s="1"/>
  <c r="F61" i="3"/>
  <c r="F62" s="1"/>
  <c r="E61" i="2"/>
  <c r="E62" s="1"/>
  <c r="G61" i="4" l="1"/>
  <c r="G62" s="1"/>
  <c r="F61" i="2"/>
  <c r="F62" s="1"/>
  <c r="G61" i="3"/>
  <c r="G62" s="1"/>
  <c r="H61" i="4" l="1"/>
  <c r="H62" s="1"/>
  <c r="G61" i="2"/>
  <c r="G62" s="1"/>
  <c r="H61" i="3"/>
  <c r="H62" s="1"/>
  <c r="I61" i="4" l="1"/>
  <c r="I62" s="1"/>
  <c r="H61" i="2"/>
  <c r="H62" s="1"/>
  <c r="I61" i="3"/>
  <c r="I62" s="1"/>
  <c r="J61" i="4" l="1"/>
  <c r="J62" s="1"/>
  <c r="I61" i="2"/>
  <c r="I62" s="1"/>
  <c r="J61" i="3"/>
  <c r="J62" s="1"/>
  <c r="K61" i="4" l="1"/>
  <c r="K62" s="1"/>
  <c r="J61" i="2"/>
  <c r="J62" s="1"/>
  <c r="K61" i="3"/>
  <c r="K62" s="1"/>
  <c r="L61" i="4" l="1"/>
  <c r="L62" s="1"/>
  <c r="K61" i="2"/>
  <c r="K62" s="1"/>
  <c r="L61" i="3"/>
  <c r="L62" s="1"/>
  <c r="M61" i="4" l="1"/>
  <c r="M62" s="1"/>
  <c r="L61" i="2"/>
  <c r="L62" s="1"/>
  <c r="M61" i="3"/>
  <c r="M62" s="1"/>
  <c r="N61" i="4" l="1"/>
  <c r="N62" s="1"/>
  <c r="M61" i="2"/>
  <c r="M62" s="1"/>
  <c r="N61" i="3"/>
  <c r="N62" s="1"/>
  <c r="O61" i="4" l="1"/>
  <c r="O62" s="1"/>
  <c r="N61" i="2"/>
  <c r="N62" s="1"/>
  <c r="O61" i="3"/>
  <c r="O62" s="1"/>
  <c r="P61" i="4" l="1"/>
  <c r="P62" s="1"/>
  <c r="O61" i="2"/>
  <c r="O62" s="1"/>
  <c r="P61" i="3"/>
  <c r="P62" s="1"/>
  <c r="Q61" i="4" l="1"/>
  <c r="Q62" s="1"/>
  <c r="P61" i="2"/>
  <c r="P62" s="1"/>
  <c r="Q61" i="3"/>
  <c r="Q62" s="1"/>
  <c r="R61" i="4" l="1"/>
  <c r="R62" s="1"/>
  <c r="Q61" i="2"/>
  <c r="Q62" s="1"/>
  <c r="R61" i="3"/>
  <c r="R62" s="1"/>
  <c r="S61" i="4" l="1"/>
  <c r="S62" s="1"/>
  <c r="R61" i="2"/>
  <c r="R62" s="1"/>
  <c r="S61" i="3"/>
  <c r="S62" s="1"/>
  <c r="T61" i="4" l="1"/>
  <c r="T62" s="1"/>
  <c r="S61" i="2"/>
  <c r="S62" s="1"/>
  <c r="T61" i="3"/>
  <c r="T62" s="1"/>
  <c r="U61" i="4" l="1"/>
  <c r="U62" s="1"/>
  <c r="T61" i="2"/>
  <c r="T62" s="1"/>
  <c r="U61" i="3"/>
  <c r="U62" s="1"/>
  <c r="V61" i="4" l="1"/>
  <c r="V62" s="1"/>
  <c r="U61" i="2"/>
  <c r="U62" s="1"/>
  <c r="V61" i="3"/>
  <c r="V62" s="1"/>
  <c r="W61" i="4" l="1"/>
  <c r="W62" s="1"/>
  <c r="V61" i="2"/>
  <c r="V62" s="1"/>
  <c r="W61" i="3"/>
  <c r="W62" s="1"/>
  <c r="X61" i="4" l="1"/>
  <c r="X62" s="1"/>
  <c r="W61" i="2"/>
  <c r="W62" s="1"/>
  <c r="X61" i="3"/>
  <c r="X62" s="1"/>
  <c r="Y61" i="4" l="1"/>
  <c r="Y62" s="1"/>
  <c r="X61" i="2"/>
  <c r="X62" s="1"/>
  <c r="Y61" i="3"/>
  <c r="Y62" s="1"/>
  <c r="Z61" i="4" l="1"/>
  <c r="Z62" s="1"/>
  <c r="Y61" i="2"/>
  <c r="Y62" s="1"/>
  <c r="Z61" i="3"/>
  <c r="Z62" s="1"/>
  <c r="AA61" i="4" l="1"/>
  <c r="AA62" s="1"/>
  <c r="Z61" i="2"/>
  <c r="Z62" s="1"/>
  <c r="AA61" i="3"/>
  <c r="AA62" s="1"/>
  <c r="AB61" i="4" l="1"/>
  <c r="AB62" s="1"/>
  <c r="D64" s="1"/>
  <c r="AA61" i="2"/>
  <c r="AA62" s="1"/>
  <c r="AB61" i="3"/>
  <c r="AB62" s="1"/>
  <c r="D64" s="1"/>
  <c r="E63" i="4" l="1"/>
  <c r="E64" s="1"/>
  <c r="AB61" i="2"/>
  <c r="AB62" s="1"/>
  <c r="D64" s="1"/>
  <c r="E63" i="3"/>
  <c r="E64" s="1"/>
  <c r="F63" i="4" l="1"/>
  <c r="F64" s="1"/>
  <c r="F63" i="3"/>
  <c r="F64" s="1"/>
  <c r="E63" i="2"/>
  <c r="E64" s="1"/>
  <c r="G63" i="4" l="1"/>
  <c r="G64" s="1"/>
  <c r="F63" i="2"/>
  <c r="F64" s="1"/>
  <c r="G63" i="3"/>
  <c r="G64" s="1"/>
  <c r="H63" i="4" l="1"/>
  <c r="H64" s="1"/>
  <c r="G63" i="2"/>
  <c r="G64" s="1"/>
  <c r="H63" i="3"/>
  <c r="H64" s="1"/>
  <c r="I63" i="4" l="1"/>
  <c r="I64" s="1"/>
  <c r="H63" i="2"/>
  <c r="H64" s="1"/>
  <c r="I63" i="3"/>
  <c r="I64" s="1"/>
  <c r="J63" i="4" l="1"/>
  <c r="J64" s="1"/>
  <c r="I63" i="2"/>
  <c r="I64" s="1"/>
  <c r="J63" i="3"/>
  <c r="J64" s="1"/>
  <c r="K63" i="4" l="1"/>
  <c r="K64" s="1"/>
  <c r="J63" i="2"/>
  <c r="J64" s="1"/>
  <c r="K63" i="3"/>
  <c r="K64" s="1"/>
  <c r="L63" i="4" l="1"/>
  <c r="L64" s="1"/>
  <c r="K63" i="2"/>
  <c r="K64" s="1"/>
  <c r="L63" i="3"/>
  <c r="L64" s="1"/>
  <c r="M63" i="4" l="1"/>
  <c r="M64" s="1"/>
  <c r="L63" i="2"/>
  <c r="L64" s="1"/>
  <c r="M63" i="3"/>
  <c r="M64" s="1"/>
  <c r="N63" i="4" l="1"/>
  <c r="N64" s="1"/>
  <c r="M63" i="2"/>
  <c r="M64" s="1"/>
  <c r="N63" i="3"/>
  <c r="N64" s="1"/>
  <c r="O63" i="4" l="1"/>
  <c r="O64" s="1"/>
  <c r="N63" i="2"/>
  <c r="N64" s="1"/>
  <c r="O63" i="3"/>
  <c r="O64" s="1"/>
  <c r="P63" i="4" l="1"/>
  <c r="P64" s="1"/>
  <c r="O63" i="2"/>
  <c r="O64" s="1"/>
  <c r="P63" i="3"/>
  <c r="P64" s="1"/>
  <c r="Q63" i="4" l="1"/>
  <c r="Q64" s="1"/>
  <c r="P63" i="2"/>
  <c r="P64" s="1"/>
  <c r="Q63" i="3"/>
  <c r="Q64" s="1"/>
  <c r="R63" i="4" l="1"/>
  <c r="R64" s="1"/>
  <c r="Q63" i="2"/>
  <c r="Q64" s="1"/>
  <c r="R63" i="3"/>
  <c r="R64" s="1"/>
  <c r="S63" i="4" l="1"/>
  <c r="S64" s="1"/>
  <c r="R63" i="2"/>
  <c r="R64" s="1"/>
  <c r="S63" i="3"/>
  <c r="S64" s="1"/>
  <c r="T63" i="4" l="1"/>
  <c r="T64" s="1"/>
  <c r="S63" i="2"/>
  <c r="S64" s="1"/>
  <c r="T63" i="3"/>
  <c r="T64" s="1"/>
  <c r="U63" i="4" l="1"/>
  <c r="U64" s="1"/>
  <c r="T63" i="2"/>
  <c r="T64" s="1"/>
  <c r="U63" i="3"/>
  <c r="U64" s="1"/>
  <c r="V63" i="4" l="1"/>
  <c r="V64" s="1"/>
  <c r="U63" i="2"/>
  <c r="U64" s="1"/>
  <c r="V63" i="3"/>
  <c r="V64" s="1"/>
  <c r="W63" i="4" l="1"/>
  <c r="W64" s="1"/>
  <c r="V63" i="2"/>
  <c r="V64" s="1"/>
  <c r="W63" i="3"/>
  <c r="W64" s="1"/>
  <c r="X63" i="4" l="1"/>
  <c r="X64" s="1"/>
  <c r="W63" i="2"/>
  <c r="W64" s="1"/>
  <c r="X63" i="3"/>
  <c r="X64" s="1"/>
  <c r="Y63" i="4" l="1"/>
  <c r="Y64" s="1"/>
  <c r="X63" i="2"/>
  <c r="X64" s="1"/>
  <c r="Y63" i="3"/>
  <c r="Y64" s="1"/>
  <c r="Z63" i="4" l="1"/>
  <c r="Z64" s="1"/>
  <c r="Y63" i="2"/>
  <c r="Y64" s="1"/>
  <c r="Z63" i="3"/>
  <c r="Z64" s="1"/>
  <c r="AA63" i="4" l="1"/>
  <c r="AA64" s="1"/>
  <c r="Z63" i="2"/>
  <c r="Z64" s="1"/>
  <c r="AA63" i="3"/>
  <c r="AA64" s="1"/>
  <c r="AB63" i="4" l="1"/>
  <c r="AB64" s="1"/>
  <c r="AA63" i="2"/>
  <c r="AA64" s="1"/>
  <c r="AB63" i="3"/>
  <c r="AB64" s="1"/>
  <c r="AB63" i="2" l="1"/>
  <c r="AB64" s="1"/>
</calcChain>
</file>

<file path=xl/comments1.xml><?xml version="1.0" encoding="utf-8"?>
<comments xmlns="http://schemas.openxmlformats.org/spreadsheetml/2006/main">
  <authors>
    <author>WAR</author>
  </authors>
  <commentList>
    <comment ref="C2" authorId="0">
      <text>
        <r>
          <rPr>
            <b/>
            <sz val="10"/>
            <color indexed="18"/>
            <rFont val="Times New Roman"/>
            <family val="1"/>
          </rPr>
          <t xml:space="preserve">William Roosa:
</t>
        </r>
        <r>
          <rPr>
            <sz val="10"/>
            <color indexed="18"/>
            <rFont val="Times New Roman"/>
            <family val="1"/>
          </rPr>
          <t>average amps = [(amps on*minutes on)/(on minutes+standby minutes)] + [standby amps*standby minutes/(on minutes+standby minutes)]</t>
        </r>
      </text>
    </comment>
  </commentList>
</comments>
</file>

<file path=xl/sharedStrings.xml><?xml version="1.0" encoding="utf-8"?>
<sst xmlns="http://schemas.openxmlformats.org/spreadsheetml/2006/main" count="435" uniqueCount="231">
  <si>
    <t>Loads</t>
  </si>
  <si>
    <t>Current Draw</t>
  </si>
  <si>
    <t>minutes on</t>
  </si>
  <si>
    <t xml:space="preserve">amps </t>
  </si>
  <si>
    <t>min @ standby</t>
  </si>
  <si>
    <t>amps</t>
  </si>
  <si>
    <t>average when on</t>
  </si>
  <si>
    <t>minutes</t>
  </si>
  <si>
    <t>amp and</t>
  </si>
  <si>
    <t>Running Lights</t>
  </si>
  <si>
    <t>actual when on</t>
  </si>
  <si>
    <t>Anchor Light</t>
  </si>
  <si>
    <t>Panel Lights</t>
  </si>
  <si>
    <t>Instruments</t>
  </si>
  <si>
    <t>Bilge Pump</t>
  </si>
  <si>
    <t>Anchor Windlass</t>
  </si>
  <si>
    <t>gustimate</t>
  </si>
  <si>
    <t>Electric Winch</t>
  </si>
  <si>
    <t>Auto Pilot</t>
  </si>
  <si>
    <t>VHF</t>
  </si>
  <si>
    <t>Stereo</t>
  </si>
  <si>
    <t>Pressure Water</t>
  </si>
  <si>
    <t>Calculated when on</t>
  </si>
  <si>
    <t>total watts supplied by the inverter</t>
  </si>
  <si>
    <t>Computer (inverter)</t>
  </si>
  <si>
    <t>Wall warts (inverter)</t>
  </si>
  <si>
    <t>Air conditioner (inverter)</t>
  </si>
  <si>
    <t>SSB Radio</t>
  </si>
  <si>
    <t>IC-706 MKIIG</t>
  </si>
  <si>
    <t>Production</t>
  </si>
  <si>
    <t>Alternator output</t>
  </si>
  <si>
    <t>Battery bank capacity</t>
  </si>
  <si>
    <t>Battery Charge/discharge eff</t>
  </si>
  <si>
    <t>Max Bulk Charge rate</t>
  </si>
  <si>
    <t>&lt; 60% Charged</t>
  </si>
  <si>
    <t>60-65 % Charged</t>
  </si>
  <si>
    <t>66-70% Charged</t>
  </si>
  <si>
    <t>71-75% Charged</t>
  </si>
  <si>
    <t>76-80% Charged</t>
  </si>
  <si>
    <t>81-85% Charged</t>
  </si>
  <si>
    <t>86-90% Charged</t>
  </si>
  <si>
    <t>91-95% Charged</t>
  </si>
  <si>
    <t>96-100% Charged</t>
  </si>
  <si>
    <t>Inverter efficiency</t>
  </si>
  <si>
    <t>System Voltage</t>
  </si>
  <si>
    <t>volts</t>
  </si>
  <si>
    <t>Charging Voltage</t>
  </si>
  <si>
    <t>Item</t>
  </si>
  <si>
    <t>Current Draw (A)</t>
  </si>
  <si>
    <t>Usage (h)</t>
  </si>
  <si>
    <t>AH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</si>
  <si>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</si>
  <si>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</si>
  <si>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</si>
  <si>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</si>
  <si>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</si>
  <si>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</si>
  <si>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</si>
  <si>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</si>
  <si>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</si>
  <si>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</si>
  <si>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</si>
  <si>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</si>
  <si>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</si>
  <si>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</si>
  <si>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</si>
  <si>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</si>
  <si>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</si>
  <si>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</si>
  <si>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</si>
  <si>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</si>
  <si>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</si>
  <si>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</si>
  <si>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</si>
  <si>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</si>
  <si>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Average Amp draw</t>
  </si>
  <si>
    <t>Total Out AH</t>
  </si>
  <si>
    <t>Alternator (max output)</t>
  </si>
  <si>
    <t>Solar Panels (max output)</t>
  </si>
  <si>
    <t>Total In AH</t>
  </si>
  <si>
    <t>Net in</t>
  </si>
  <si>
    <t>Battery AH Capacity</t>
  </si>
  <si>
    <t>Max Charge</t>
  </si>
  <si>
    <t>Day 0</t>
  </si>
  <si>
    <t>Day 1</t>
  </si>
  <si>
    <t>Day2</t>
  </si>
  <si>
    <t>Day3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</si>
  <si>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</si>
  <si>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</si>
  <si>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</si>
  <si>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</si>
  <si>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</si>
  <si>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</si>
  <si>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</si>
  <si>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</si>
  <si>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</si>
  <si>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Lowest Charge</t>
  </si>
  <si>
    <t>Usage</t>
  </si>
  <si>
    <t>Alternator</t>
  </si>
  <si>
    <t>Solar Panels</t>
  </si>
  <si>
    <t>Wind/hydro Gen</t>
  </si>
  <si>
    <t>Average amp draw</t>
  </si>
  <si>
    <t>Battery charger</t>
  </si>
  <si>
    <t>flooded wet cell</t>
  </si>
  <si>
    <t>at rest voltage</t>
  </si>
  <si>
    <t>12.1 to 12.8</t>
  </si>
  <si>
    <t xml:space="preserve">conditioning voltage </t>
  </si>
  <si>
    <t>15.5 to 16.5</t>
  </si>
  <si>
    <t>charging voltage</t>
  </si>
  <si>
    <t>13.9 to 14.4</t>
  </si>
  <si>
    <t>starting minimun voltage to starter</t>
  </si>
  <si>
    <t xml:space="preserve">float voltage </t>
  </si>
  <si>
    <t>13.0 to 13.2</t>
  </si>
  <si>
    <t>You do not want to use the engine to charge as low acceptance rate drives up fuel costs</t>
  </si>
  <si>
    <t>with proper maintenance flooded wet cell offer most economical $/AH</t>
  </si>
  <si>
    <t>keeping the cycling discharge ammount to &lt;10% of capacity GREATLY increases # of cycles till death of battery</t>
  </si>
  <si>
    <t>5% seems to be the optimal discharge ammount to mimimize cost.</t>
  </si>
  <si>
    <t>For a 100 AH battery</t>
  </si>
  <si>
    <t>AH withdrawn</t>
  </si>
  <si>
    <t># of cycles till death</t>
  </si>
  <si>
    <t>Total AH supplied</t>
  </si>
  <si>
    <t>% of 50% discharge</t>
  </si>
  <si>
    <t>Minut</t>
  </si>
  <si>
    <t>currrent output</t>
  </si>
  <si>
    <t>total for hour</t>
  </si>
  <si>
    <t>Ham</t>
  </si>
  <si>
    <t>Marine</t>
  </si>
  <si>
    <t>MHz</t>
  </si>
  <si>
    <t>Rx</t>
  </si>
  <si>
    <t>Tx</t>
  </si>
  <si>
    <t>Band (meters)</t>
  </si>
  <si>
    <t>80/75</t>
  </si>
  <si>
    <t>sailmail frequencies</t>
  </si>
  <si>
    <t>Location</t>
  </si>
  <si>
    <t>Callsign</t>
  </si>
  <si>
    <t>Frequencies Khz</t>
  </si>
  <si>
    <t>Palo Alto, California, USA</t>
  </si>
  <si>
    <t>WRD719</t>
  </si>
  <si>
    <t>San Diego
California, USA</t>
  </si>
  <si>
    <t>WQAB964</t>
  </si>
  <si>
    <t>San Luis Obispo,
California, USA</t>
  </si>
  <si>
    <t>WHV861</t>
  </si>
  <si>
    <t>Friday Harbor,
Washington, USA</t>
  </si>
  <si>
    <t>WHV382</t>
  </si>
  <si>
    <t>Honolulu, 
Hawaii, USA</t>
  </si>
  <si>
    <t>KUZ533</t>
  </si>
  <si>
    <t>Rockhill,
South Carolina, USA
(three transceivers)</t>
  </si>
  <si>
    <t>KZN508</t>
  </si>
  <si>
    <t>Lunenburg, Nova Scotia, Canada</t>
  </si>
  <si>
    <t>XJN714</t>
  </si>
  <si>
    <t>Firefly,
NSW, Australia
(five transceivers)</t>
  </si>
  <si>
    <t>VZX</t>
  </si>
  <si>
    <t>Maputo, Mozambique, Africa(* these frequencies use a directional antenna pointed NE into the Indian Ocean)</t>
  </si>
  <si>
    <t>RC01</t>
  </si>
  <si>
    <t>22212*</t>
  </si>
  <si>
    <t>18630*</t>
  </si>
  <si>
    <t>14588*</t>
  </si>
  <si>
    <t>13992*</t>
  </si>
  <si>
    <t>12689*</t>
  </si>
  <si>
    <t>Brunei Bay, Brunei Darussalam (four transceivers)</t>
  </si>
  <si>
    <t>V8V2222</t>
  </si>
  <si>
    <t>Brugge, Belgium (four transceivers)</t>
  </si>
  <si>
    <t>OSY</t>
  </si>
  <si>
    <t>Corpus Christi,
Texas, USA</t>
  </si>
  <si>
    <t>WPTG385</t>
  </si>
  <si>
    <t>South Daytona, Florida, USA</t>
  </si>
  <si>
    <t>WPUC469</t>
  </si>
  <si>
    <t>Chiriqui, Panama</t>
  </si>
  <si>
    <t>HPPM1</t>
  </si>
  <si>
    <t>HPPM2</t>
  </si>
  <si>
    <t>Los Lagos,
Chile</t>
  </si>
  <si>
    <t>CEV773</t>
  </si>
  <si>
    <t>Abu Tig Marina, El Gouna Egypt</t>
  </si>
  <si>
    <t>SSM678</t>
  </si>
  <si>
    <t xml:space="preserve">Chaguaramas,Trinidad </t>
  </si>
  <si>
    <t>9Z4DH</t>
  </si>
  <si>
    <t>Manihi Atoll,
Polynésie Française</t>
  </si>
  <si>
    <t>FOHXM</t>
  </si>
  <si>
    <t>Niue</t>
  </si>
  <si>
    <t>ZKN2SM</t>
  </si>
  <si>
    <t>Solar Panel</t>
  </si>
  <si>
    <t>Max Amps</t>
  </si>
  <si>
    <t>Watts</t>
  </si>
  <si>
    <t>Manufacturer</t>
  </si>
  <si>
    <t>Price</t>
  </si>
  <si>
    <t>AH/Day</t>
  </si>
  <si>
    <t>$/amp</t>
  </si>
  <si>
    <t>$/watt</t>
  </si>
  <si>
    <t>Kyocera</t>
  </si>
  <si>
    <t>Uni-Solar</t>
  </si>
  <si>
    <t>Wind Generator</t>
  </si>
  <si>
    <t>Air-X</t>
  </si>
  <si>
    <t>w/regulator</t>
  </si>
  <si>
    <t>Solart Batt Maintainer</t>
  </si>
  <si>
    <t>SolarPro Plug &amp; Play</t>
  </si>
  <si>
    <t>Matrix 85</t>
  </si>
  <si>
    <t>Sanyo</t>
  </si>
  <si>
    <t>Evergreen Solar</t>
  </si>
  <si>
    <t>Matrix 175</t>
  </si>
  <si>
    <t>2 Air-X &amp; 1 matrix 175</t>
  </si>
  <si>
    <t>can get by with no engine while at sea indefinatly</t>
  </si>
  <si>
    <t>can get by with no engine while at anchor indefinatly</t>
  </si>
  <si>
    <t>1 Air-X &amp; 1 matrix 175</t>
  </si>
  <si>
    <t>good for 4.5 days wo/ engine</t>
  </si>
  <si>
    <t>2 Air-X</t>
  </si>
  <si>
    <t>note to self</t>
  </si>
  <si>
    <t xml:space="preserve">using a wind generator as a water generator gong down wind solves the problem of "no wind" </t>
  </si>
  <si>
    <t>so use the wind blades going to windward and the water blades going downwind.</t>
  </si>
  <si>
    <t>Gen (avr output)</t>
  </si>
  <si>
    <t>Reading Lights</t>
  </si>
  <si>
    <t>Deck LIght</t>
  </si>
  <si>
    <t>GPS</t>
  </si>
  <si>
    <t>DC Outlets</t>
  </si>
  <si>
    <t>TV (Inverter)</t>
  </si>
  <si>
    <t>Macerator</t>
  </si>
  <si>
    <t>Inflator/pump</t>
  </si>
  <si>
    <t>Day 2</t>
  </si>
  <si>
    <t>Day 3</t>
  </si>
  <si>
    <t>Day 13</t>
  </si>
  <si>
    <t>Fridge</t>
  </si>
  <si>
    <t xml:space="preserve"> </t>
  </si>
  <si>
    <t>Coffee Maker (inverter)</t>
  </si>
  <si>
    <t>actual when on with Sonar</t>
  </si>
  <si>
    <t>Stove</t>
  </si>
  <si>
    <t>Tank Monitor</t>
  </si>
  <si>
    <t>G3205 1.5 G3206 1.2 Both 1.8</t>
  </si>
  <si>
    <t>Fans</t>
  </si>
  <si>
    <t>.1 low .2 high</t>
  </si>
  <si>
    <t>includes sattelite recvr</t>
  </si>
  <si>
    <t>Cabin Lights (full)</t>
  </si>
  <si>
    <t>3 x 130AH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</si>
</sst>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\$#,##0.0"/>
    <numFmt numFmtId="167" formatCode="\$#,##0.00"/>
  </numFmts>
  <fonts count="7">
    <font>
      <sz val="10"/>
      <name val="Arial"/>
      <family val="2"/>
    </font>
    <font>
      <b/>
      <sz val="10"/>
      <color indexed="18"/>
      <name val="Times New Roman"/>
      <family val="1"/>
    </font>
    <font>
      <sz val="10"/>
      <color indexed="18"/>
      <name val="Times New Roman"/>
      <family val="1"/>
    </font>
    <font>
      <sz val="10"/>
      <color indexed="22"/>
      <name val="Arial"/>
      <family val="2"/>
    </font>
    <font>
      <sz val="12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19"/>
        <bgColor indexed="55"/>
      </patternFill>
    </fill>
    <fill>
      <patternFill patternType="solid">
        <fgColor indexed="57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51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0"/>
      </patternFill>
    </fill>
    <fill>
      <patternFill patternType="solid">
        <fgColor indexed="47"/>
        <bgColor indexed="22"/>
      </patternFill>
    </fill>
    <fill>
      <patternFill patternType="solid">
        <fgColor indexed="60"/>
        <bgColor indexed="53"/>
      </patternFill>
    </fill>
    <fill>
      <patternFill patternType="solid">
        <fgColor indexed="22"/>
        <bgColor indexed="44"/>
      </patternFill>
    </fill>
    <fill>
      <patternFill patternType="solid">
        <fgColor indexed="24"/>
        <bgColor indexed="46"/>
      </patternFill>
    </fill>
    <fill>
      <patternFill patternType="solid">
        <fgColor indexed="26"/>
        <bgColor indexed="43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26"/>
      </patternFill>
    </fill>
    <fill>
      <patternFill patternType="solid">
        <fgColor indexed="50"/>
        <bgColor indexed="55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/>
    <xf numFmtId="2" fontId="0" fillId="0" borderId="1" xfId="0" applyNumberFormat="1" applyFill="1" applyBorder="1" applyAlignment="1">
      <alignment horizontal="right"/>
    </xf>
    <xf numFmtId="0" fontId="0" fillId="3" borderId="0" xfId="0" applyFont="1" applyFill="1"/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ont="1" applyFill="1"/>
    <xf numFmtId="2" fontId="0" fillId="2" borderId="1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2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ont="1" applyFill="1"/>
    <xf numFmtId="2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ont="1" applyFill="1"/>
    <xf numFmtId="2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ont="1" applyFill="1"/>
    <xf numFmtId="2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ont="1" applyFill="1"/>
    <xf numFmtId="2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right"/>
    </xf>
    <xf numFmtId="0" fontId="0" fillId="2" borderId="0" xfId="0" applyFont="1" applyFill="1" applyBorder="1"/>
    <xf numFmtId="164" fontId="0" fillId="2" borderId="0" xfId="0" applyNumberFormat="1" applyFill="1" applyBorder="1" applyAlignment="1">
      <alignment horizontal="right"/>
    </xf>
    <xf numFmtId="0" fontId="0" fillId="0" borderId="0" xfId="0" applyFont="1" applyFill="1"/>
    <xf numFmtId="49" fontId="0" fillId="0" borderId="0" xfId="0" applyNumberFormat="1" applyFont="1"/>
    <xf numFmtId="0" fontId="0" fillId="12" borderId="0" xfId="0" applyFill="1"/>
    <xf numFmtId="2" fontId="0" fillId="12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2" borderId="1" xfId="0" applyNumberFormat="1" applyFill="1" applyBorder="1"/>
    <xf numFmtId="2" fontId="0" fillId="12" borderId="0" xfId="0" applyNumberFormat="1" applyFill="1" applyBorder="1" applyAlignment="1">
      <alignment horizontal="right"/>
    </xf>
    <xf numFmtId="2" fontId="0" fillId="4" borderId="0" xfId="0" applyNumberFormat="1" applyFill="1" applyAlignment="1">
      <alignment horizontal="right"/>
    </xf>
    <xf numFmtId="0" fontId="0" fillId="13" borderId="0" xfId="0" applyFont="1" applyFill="1" applyAlignment="1">
      <alignment horizontal="center"/>
    </xf>
    <xf numFmtId="164" fontId="0" fillId="13" borderId="0" xfId="0" applyNumberFormat="1" applyFill="1" applyAlignment="1">
      <alignment horizontal="right"/>
    </xf>
    <xf numFmtId="164" fontId="0" fillId="4" borderId="0" xfId="0" applyNumberFormat="1" applyFill="1"/>
    <xf numFmtId="49" fontId="0" fillId="0" borderId="0" xfId="0" applyNumberFormat="1" applyFill="1"/>
    <xf numFmtId="2" fontId="0" fillId="0" borderId="0" xfId="0" applyNumberFormat="1"/>
    <xf numFmtId="164" fontId="0" fillId="12" borderId="1" xfId="0" applyNumberFormat="1" applyFill="1" applyBorder="1" applyAlignment="1">
      <alignment horizontal="righ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right"/>
    </xf>
    <xf numFmtId="0" fontId="0" fillId="4" borderId="0" xfId="0" applyFill="1" applyBorder="1"/>
    <xf numFmtId="2" fontId="0" fillId="0" borderId="0" xfId="0" applyNumberFormat="1" applyFill="1" applyBorder="1"/>
    <xf numFmtId="0" fontId="0" fillId="14" borderId="0" xfId="0" applyFont="1" applyFill="1"/>
    <xf numFmtId="0" fontId="0" fillId="14" borderId="1" xfId="0" applyFill="1" applyBorder="1"/>
    <xf numFmtId="0" fontId="3" fillId="0" borderId="0" xfId="0" applyFont="1" applyAlignment="1">
      <alignment horizontal="center"/>
    </xf>
    <xf numFmtId="2" fontId="3" fillId="0" borderId="0" xfId="0" applyNumberFormat="1" applyFont="1"/>
    <xf numFmtId="1" fontId="0" fillId="15" borderId="0" xfId="0" applyNumberFormat="1" applyFill="1" applyBorder="1"/>
    <xf numFmtId="1" fontId="0" fillId="15" borderId="0" xfId="0" applyNumberFormat="1" applyFill="1"/>
    <xf numFmtId="1" fontId="0" fillId="0" borderId="0" xfId="0" applyNumberFormat="1" applyFill="1" applyBorder="1"/>
    <xf numFmtId="1" fontId="0" fillId="0" borderId="0" xfId="0" applyNumberFormat="1" applyFill="1"/>
    <xf numFmtId="1" fontId="0" fillId="0" borderId="0" xfId="0" applyNumberFormat="1"/>
    <xf numFmtId="164" fontId="0" fillId="0" borderId="0" xfId="0" applyNumberFormat="1"/>
    <xf numFmtId="0" fontId="0" fillId="12" borderId="1" xfId="0" applyFill="1" applyBorder="1"/>
    <xf numFmtId="0" fontId="0" fillId="0" borderId="0" xfId="0" applyNumberFormat="1"/>
    <xf numFmtId="0" fontId="0" fillId="16" borderId="0" xfId="0" applyFont="1" applyFill="1"/>
    <xf numFmtId="0" fontId="4" fillId="0" borderId="0" xfId="0" applyFont="1"/>
    <xf numFmtId="0" fontId="0" fillId="17" borderId="0" xfId="0" applyFont="1" applyFill="1"/>
    <xf numFmtId="0" fontId="0" fillId="0" borderId="2" xfId="0" applyFont="1" applyBorder="1"/>
    <xf numFmtId="165" fontId="0" fillId="17" borderId="3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16" borderId="6" xfId="0" applyNumberFormat="1" applyFill="1" applyBorder="1"/>
    <xf numFmtId="0" fontId="0" fillId="16" borderId="6" xfId="0" applyFill="1" applyBorder="1"/>
    <xf numFmtId="0" fontId="0" fillId="16" borderId="7" xfId="0" applyFill="1" applyBorder="1"/>
    <xf numFmtId="165" fontId="0" fillId="16" borderId="3" xfId="0" applyNumberFormat="1" applyFill="1" applyBorder="1"/>
    <xf numFmtId="165" fontId="0" fillId="16" borderId="4" xfId="0" applyNumberFormat="1" applyFill="1" applyBorder="1"/>
    <xf numFmtId="0" fontId="0" fillId="0" borderId="8" xfId="0" applyBorder="1"/>
    <xf numFmtId="165" fontId="0" fillId="16" borderId="0" xfId="0" applyNumberFormat="1" applyFill="1"/>
    <xf numFmtId="165" fontId="0" fillId="0" borderId="0" xfId="0" applyNumberFormat="1"/>
    <xf numFmtId="165" fontId="0" fillId="0" borderId="9" xfId="0" applyNumberFormat="1" applyBorder="1"/>
    <xf numFmtId="165" fontId="0" fillId="17" borderId="0" xfId="0" applyNumberFormat="1" applyFill="1"/>
    <xf numFmtId="0" fontId="0" fillId="0" borderId="9" xfId="0" applyBorder="1"/>
    <xf numFmtId="165" fontId="0" fillId="16" borderId="9" xfId="0" applyNumberFormat="1" applyFill="1" applyBorder="1"/>
    <xf numFmtId="165" fontId="0" fillId="0" borderId="0" xfId="0" applyNumberFormat="1" applyFill="1"/>
    <xf numFmtId="165" fontId="0" fillId="0" borderId="9" xfId="0" applyNumberFormat="1" applyFill="1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18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16" borderId="0" xfId="0" applyFont="1" applyFill="1" applyAlignment="1">
      <alignment horizontal="right"/>
    </xf>
    <xf numFmtId="166" fontId="0" fillId="0" borderId="0" xfId="0" applyNumberFormat="1"/>
    <xf numFmtId="167" fontId="0" fillId="0" borderId="0" xfId="0" applyNumberFormat="1"/>
    <xf numFmtId="0" fontId="0" fillId="19" borderId="0" xfId="0" applyFont="1" applyFill="1"/>
    <xf numFmtId="164" fontId="0" fillId="19" borderId="0" xfId="0" applyNumberFormat="1" applyFill="1"/>
    <xf numFmtId="166" fontId="0" fillId="19" borderId="0" xfId="0" applyNumberFormat="1" applyFill="1"/>
    <xf numFmtId="167" fontId="0" fillId="19" borderId="0" xfId="0" applyNumberFormat="1" applyFill="1"/>
    <xf numFmtId="0" fontId="0" fillId="18" borderId="0" xfId="0" applyFont="1" applyFill="1"/>
    <xf numFmtId="0" fontId="0" fillId="20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E0021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66"/>
      <rgbColor rgb="00CCFFFF"/>
      <rgbColor rgb="00660066"/>
      <rgbColor rgb="00FF8080"/>
      <rgbColor rgb="000066CC"/>
      <rgbColor rgb="0083CAFF"/>
      <rgbColor rgb="00000080"/>
      <rgbColor rgb="00FF00FF"/>
      <rgbColor rgb="00FFD32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79D1C"/>
      <rgbColor rgb="00003366"/>
      <rgbColor rgb="00339966"/>
      <rgbColor rgb="00003300"/>
      <rgbColor rgb="00333300"/>
      <rgbColor rgb="00FF420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of Charge</a:t>
            </a:r>
          </a:p>
        </c:rich>
      </c:tx>
      <c:layout>
        <c:manualLayout>
          <c:xMode val="edge"/>
          <c:yMode val="edge"/>
          <c:x val="0.4215192478733486"/>
          <c:y val="3.32481233617269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139296837480732E-2"/>
          <c:y val="0.17902835656314517"/>
          <c:w val="0.79113972949202027"/>
          <c:h val="0.64450208362732231"/>
        </c:manualLayout>
      </c:layout>
      <c:lineChart>
        <c:grouping val="standard"/>
        <c:ser>
          <c:idx val="0"/>
          <c:order val="0"/>
          <c:tx>
            <c:strRef>
              <c:f>'Sailing (alternator charge)'!$C$40</c:f>
              <c:strCache>
                <c:ptCount val="1"/>
                <c:pt idx="0">
                  <c:v>Day 1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none"/>
          </c:marker>
          <c:val>
            <c:numRef>
              <c:f>'Sailing (alternator charge)'!$D$40:$AB$40</c:f>
              <c:numCache>
                <c:formatCode>0</c:formatCode>
                <c:ptCount val="25"/>
                <c:pt idx="0">
                  <c:v>390</c:v>
                </c:pt>
                <c:pt idx="1">
                  <c:v>383.00595238095241</c:v>
                </c:pt>
                <c:pt idx="2">
                  <c:v>377.36190476190478</c:v>
                </c:pt>
                <c:pt idx="3">
                  <c:v>371.71785714285716</c:v>
                </c:pt>
                <c:pt idx="4">
                  <c:v>366.11130952380955</c:v>
                </c:pt>
                <c:pt idx="5">
                  <c:v>360.50476190476195</c:v>
                </c:pt>
                <c:pt idx="6">
                  <c:v>354.89821428571435</c:v>
                </c:pt>
                <c:pt idx="7">
                  <c:v>363.47821428571433</c:v>
                </c:pt>
                <c:pt idx="8">
                  <c:v>357.99666666666673</c:v>
                </c:pt>
                <c:pt idx="9">
                  <c:v>352.32864363778305</c:v>
                </c:pt>
                <c:pt idx="10">
                  <c:v>346.66062060889936</c:v>
                </c:pt>
                <c:pt idx="11">
                  <c:v>339.37062526167659</c:v>
                </c:pt>
                <c:pt idx="12">
                  <c:v>332.08062991445382</c:v>
                </c:pt>
                <c:pt idx="13">
                  <c:v>322.43960997706711</c:v>
                </c:pt>
                <c:pt idx="14">
                  <c:v>316.9580623580195</c:v>
                </c:pt>
                <c:pt idx="15">
                  <c:v>311.4765147389719</c:v>
                </c:pt>
                <c:pt idx="16">
                  <c:v>305.5574671199243</c:v>
                </c:pt>
                <c:pt idx="17">
                  <c:v>299.63841950087669</c:v>
                </c:pt>
                <c:pt idx="18">
                  <c:v>324.59841950087667</c:v>
                </c:pt>
                <c:pt idx="19">
                  <c:v>318.66687188182908</c:v>
                </c:pt>
                <c:pt idx="20">
                  <c:v>312.64782426278146</c:v>
                </c:pt>
                <c:pt idx="21">
                  <c:v>305.75377664373383</c:v>
                </c:pt>
                <c:pt idx="22">
                  <c:v>298.9847290246862</c:v>
                </c:pt>
                <c:pt idx="23">
                  <c:v>292.21568140563858</c:v>
                </c:pt>
                <c:pt idx="24">
                  <c:v>286.57163378659095</c:v>
                </c:pt>
              </c:numCache>
            </c:numRef>
          </c:val>
        </c:ser>
        <c:ser>
          <c:idx val="1"/>
          <c:order val="1"/>
          <c:tx>
            <c:strRef>
              <c:f>'Sailing (alternator charge)'!$C$42</c:f>
              <c:strCache>
                <c:ptCount val="1"/>
                <c:pt idx="0">
                  <c:v>Day 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'Sailing (alternator charge)'!$D$42:$AB$42</c:f>
              <c:numCache>
                <c:formatCode>0</c:formatCode>
                <c:ptCount val="25"/>
                <c:pt idx="0">
                  <c:v>286.57163378659095</c:v>
                </c:pt>
                <c:pt idx="1">
                  <c:v>279.57758616754336</c:v>
                </c:pt>
                <c:pt idx="2">
                  <c:v>273.93353854849573</c:v>
                </c:pt>
                <c:pt idx="3">
                  <c:v>268.28949092944811</c:v>
                </c:pt>
                <c:pt idx="4">
                  <c:v>262.6829433104005</c:v>
                </c:pt>
                <c:pt idx="5">
                  <c:v>257.0763956913529</c:v>
                </c:pt>
                <c:pt idx="6">
                  <c:v>251.4698480723053</c:v>
                </c:pt>
                <c:pt idx="7">
                  <c:v>327.90984807230529</c:v>
                </c:pt>
                <c:pt idx="8">
                  <c:v>322.42830045325769</c:v>
                </c:pt>
                <c:pt idx="9">
                  <c:v>316.76027742437401</c:v>
                </c:pt>
                <c:pt idx="10">
                  <c:v>311.09225439549033</c:v>
                </c:pt>
                <c:pt idx="11">
                  <c:v>303.80225904826756</c:v>
                </c:pt>
                <c:pt idx="12">
                  <c:v>296.51226370104479</c:v>
                </c:pt>
                <c:pt idx="13">
                  <c:v>286.87124376365807</c:v>
                </c:pt>
                <c:pt idx="14">
                  <c:v>281.38969614461047</c:v>
                </c:pt>
                <c:pt idx="15">
                  <c:v>275.90814852556286</c:v>
                </c:pt>
                <c:pt idx="16">
                  <c:v>269.98910090651526</c:v>
                </c:pt>
                <c:pt idx="17">
                  <c:v>264.07005328746766</c:v>
                </c:pt>
                <c:pt idx="18">
                  <c:v>324.91005328746769</c:v>
                </c:pt>
                <c:pt idx="19">
                  <c:v>318.9785056684201</c:v>
                </c:pt>
                <c:pt idx="20">
                  <c:v>312.95945804937247</c:v>
                </c:pt>
                <c:pt idx="21">
                  <c:v>306.06541043032485</c:v>
                </c:pt>
                <c:pt idx="22">
                  <c:v>299.29636281127722</c:v>
                </c:pt>
                <c:pt idx="23">
                  <c:v>292.52731519222959</c:v>
                </c:pt>
                <c:pt idx="24">
                  <c:v>286.88326757318197</c:v>
                </c:pt>
              </c:numCache>
            </c:numRef>
          </c:val>
        </c:ser>
        <c:ser>
          <c:idx val="2"/>
          <c:order val="2"/>
          <c:tx>
            <c:strRef>
              <c:f>'Sailing (alternator charge)'!$C$44</c:f>
              <c:strCache>
                <c:ptCount val="1"/>
                <c:pt idx="0">
                  <c:v>Day 3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val>
            <c:numRef>
              <c:f>'Sailing (alternator charge)'!$D$44:$AB$44</c:f>
              <c:numCache>
                <c:formatCode>0</c:formatCode>
                <c:ptCount val="25"/>
                <c:pt idx="0">
                  <c:v>286.88326757318197</c:v>
                </c:pt>
                <c:pt idx="1">
                  <c:v>279.88921995413438</c:v>
                </c:pt>
                <c:pt idx="2">
                  <c:v>274.24517233508675</c:v>
                </c:pt>
                <c:pt idx="3">
                  <c:v>268.60112471603912</c:v>
                </c:pt>
                <c:pt idx="4">
                  <c:v>262.99457709699152</c:v>
                </c:pt>
                <c:pt idx="5">
                  <c:v>257.38802947794392</c:v>
                </c:pt>
                <c:pt idx="6">
                  <c:v>251.78148185889631</c:v>
                </c:pt>
                <c:pt idx="7">
                  <c:v>328.22148185889631</c:v>
                </c:pt>
                <c:pt idx="8">
                  <c:v>322.73993423984871</c:v>
                </c:pt>
                <c:pt idx="9">
                  <c:v>317.07191121096503</c:v>
                </c:pt>
                <c:pt idx="10">
                  <c:v>311.40388818208135</c:v>
                </c:pt>
                <c:pt idx="11">
                  <c:v>304.11389283485858</c:v>
                </c:pt>
                <c:pt idx="12">
                  <c:v>296.8238974876358</c:v>
                </c:pt>
                <c:pt idx="13">
                  <c:v>287.18287755024909</c:v>
                </c:pt>
                <c:pt idx="14">
                  <c:v>281.70132993120149</c:v>
                </c:pt>
                <c:pt idx="15">
                  <c:v>276.21978231215388</c:v>
                </c:pt>
                <c:pt idx="16">
                  <c:v>270.30073469310628</c:v>
                </c:pt>
                <c:pt idx="17">
                  <c:v>264.38168707405868</c:v>
                </c:pt>
                <c:pt idx="18">
                  <c:v>325.22168707405865</c:v>
                </c:pt>
                <c:pt idx="19">
                  <c:v>319.29013945501106</c:v>
                </c:pt>
                <c:pt idx="20">
                  <c:v>313.27109183596343</c:v>
                </c:pt>
                <c:pt idx="21">
                  <c:v>306.37704421691581</c:v>
                </c:pt>
                <c:pt idx="22">
                  <c:v>299.60799659786818</c:v>
                </c:pt>
                <c:pt idx="23">
                  <c:v>292.83894897882055</c:v>
                </c:pt>
                <c:pt idx="24">
                  <c:v>287.19490135977293</c:v>
                </c:pt>
              </c:numCache>
            </c:numRef>
          </c:val>
        </c:ser>
        <c:ser>
          <c:idx val="3"/>
          <c:order val="3"/>
          <c:tx>
            <c:strRef>
              <c:f>'Sailing (alternator charge)'!$C$46</c:f>
              <c:strCache>
                <c:ptCount val="1"/>
                <c:pt idx="0">
                  <c:v>Day 4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none"/>
          </c:marker>
          <c:val>
            <c:numRef>
              <c:f>'Sailing (alternator charge)'!$D$46:$AB$46</c:f>
              <c:numCache>
                <c:formatCode>0</c:formatCode>
                <c:ptCount val="25"/>
                <c:pt idx="0">
                  <c:v>287.19490135977293</c:v>
                </c:pt>
                <c:pt idx="1">
                  <c:v>280.20085374072534</c:v>
                </c:pt>
                <c:pt idx="2">
                  <c:v>274.55680612167771</c:v>
                </c:pt>
                <c:pt idx="3">
                  <c:v>268.91275850263008</c:v>
                </c:pt>
                <c:pt idx="4">
                  <c:v>263.30621088358248</c:v>
                </c:pt>
                <c:pt idx="5">
                  <c:v>257.69966326453488</c:v>
                </c:pt>
                <c:pt idx="6">
                  <c:v>252.09311564548727</c:v>
                </c:pt>
                <c:pt idx="7">
                  <c:v>328.53311564548727</c:v>
                </c:pt>
                <c:pt idx="8">
                  <c:v>323.05156802643967</c:v>
                </c:pt>
                <c:pt idx="9">
                  <c:v>317.38354499755599</c:v>
                </c:pt>
                <c:pt idx="10">
                  <c:v>311.71552196867231</c:v>
                </c:pt>
                <c:pt idx="11">
                  <c:v>304.42552662144954</c:v>
                </c:pt>
                <c:pt idx="12">
                  <c:v>297.13553127422676</c:v>
                </c:pt>
                <c:pt idx="13">
                  <c:v>287.49451133684005</c:v>
                </c:pt>
                <c:pt idx="14">
                  <c:v>282.01296371779245</c:v>
                </c:pt>
                <c:pt idx="15">
                  <c:v>276.53141609874484</c:v>
                </c:pt>
                <c:pt idx="16">
                  <c:v>270.61236847969724</c:v>
                </c:pt>
                <c:pt idx="17">
                  <c:v>264.69332086064964</c:v>
                </c:pt>
                <c:pt idx="18">
                  <c:v>325.53332086064961</c:v>
                </c:pt>
                <c:pt idx="19">
                  <c:v>319.60177324160202</c:v>
                </c:pt>
                <c:pt idx="20">
                  <c:v>313.58272562255439</c:v>
                </c:pt>
                <c:pt idx="21">
                  <c:v>306.68867800350677</c:v>
                </c:pt>
                <c:pt idx="22">
                  <c:v>299.91963038445914</c:v>
                </c:pt>
                <c:pt idx="23">
                  <c:v>293.15058276541151</c:v>
                </c:pt>
                <c:pt idx="24">
                  <c:v>287.50653514636389</c:v>
                </c:pt>
              </c:numCache>
            </c:numRef>
          </c:val>
        </c:ser>
        <c:ser>
          <c:idx val="4"/>
          <c:order val="4"/>
          <c:tx>
            <c:strRef>
              <c:f>'Sailing (alternator charge)'!$C$48</c:f>
              <c:strCache>
                <c:ptCount val="1"/>
                <c:pt idx="0">
                  <c:v>Day 5</c:v>
                </c:pt>
              </c:strCache>
            </c:strRef>
          </c:tx>
          <c:spPr>
            <a:ln w="38100">
              <a:solidFill>
                <a:srgbClr val="7E0021"/>
              </a:solidFill>
              <a:prstDash val="solid"/>
            </a:ln>
          </c:spPr>
          <c:marker>
            <c:symbol val="none"/>
          </c:marker>
          <c:val>
            <c:numRef>
              <c:f>'Sailing (alternator charge)'!$D$48:$AB$48</c:f>
              <c:numCache>
                <c:formatCode>0</c:formatCode>
                <c:ptCount val="25"/>
                <c:pt idx="0">
                  <c:v>287.50653514636389</c:v>
                </c:pt>
                <c:pt idx="1">
                  <c:v>280.5124875273163</c:v>
                </c:pt>
                <c:pt idx="2">
                  <c:v>274.86843990826867</c:v>
                </c:pt>
                <c:pt idx="3">
                  <c:v>269.22439228922104</c:v>
                </c:pt>
                <c:pt idx="4">
                  <c:v>263.61784467017344</c:v>
                </c:pt>
                <c:pt idx="5">
                  <c:v>258.01129705112584</c:v>
                </c:pt>
                <c:pt idx="6">
                  <c:v>252.40474943207823</c:v>
                </c:pt>
                <c:pt idx="7">
                  <c:v>328.84474943207823</c:v>
                </c:pt>
                <c:pt idx="8">
                  <c:v>323.36320181303063</c:v>
                </c:pt>
                <c:pt idx="9">
                  <c:v>317.69517878414695</c:v>
                </c:pt>
                <c:pt idx="10">
                  <c:v>312.02715575526327</c:v>
                </c:pt>
                <c:pt idx="11">
                  <c:v>304.73716040804049</c:v>
                </c:pt>
                <c:pt idx="12">
                  <c:v>297.44716506081772</c:v>
                </c:pt>
                <c:pt idx="13">
                  <c:v>287.80614512343101</c:v>
                </c:pt>
                <c:pt idx="14">
                  <c:v>282.32459750438341</c:v>
                </c:pt>
                <c:pt idx="15">
                  <c:v>276.8430498853358</c:v>
                </c:pt>
                <c:pt idx="16">
                  <c:v>270.9240022662882</c:v>
                </c:pt>
                <c:pt idx="17">
                  <c:v>265.0049546472406</c:v>
                </c:pt>
                <c:pt idx="18">
                  <c:v>325.84495464724057</c:v>
                </c:pt>
                <c:pt idx="19">
                  <c:v>319.91340702819298</c:v>
                </c:pt>
                <c:pt idx="20">
                  <c:v>313.89435940914535</c:v>
                </c:pt>
                <c:pt idx="21">
                  <c:v>307.00031179009773</c:v>
                </c:pt>
                <c:pt idx="22">
                  <c:v>300.2312641710501</c:v>
                </c:pt>
                <c:pt idx="23">
                  <c:v>293.46221655200247</c:v>
                </c:pt>
                <c:pt idx="24">
                  <c:v>287.81816893295485</c:v>
                </c:pt>
              </c:numCache>
            </c:numRef>
          </c:val>
        </c:ser>
        <c:ser>
          <c:idx val="5"/>
          <c:order val="5"/>
          <c:tx>
            <c:strRef>
              <c:f>'Sailing (alternator charge)'!$C$50</c:f>
              <c:strCache>
                <c:ptCount val="1"/>
                <c:pt idx="0">
                  <c:v>Day 6</c:v>
                </c:pt>
              </c:strCache>
            </c:strRef>
          </c:tx>
          <c:spPr>
            <a:ln w="38100">
              <a:solidFill>
                <a:srgbClr val="83CAFF"/>
              </a:solidFill>
              <a:prstDash val="solid"/>
            </a:ln>
          </c:spPr>
          <c:marker>
            <c:symbol val="none"/>
          </c:marker>
          <c:val>
            <c:numRef>
              <c:f>'Sailing (alternator charge)'!$D$50:$AB$50</c:f>
              <c:numCache>
                <c:formatCode>0</c:formatCode>
                <c:ptCount val="25"/>
                <c:pt idx="0">
                  <c:v>287.81816893295485</c:v>
                </c:pt>
                <c:pt idx="1">
                  <c:v>280.82412131390726</c:v>
                </c:pt>
                <c:pt idx="2">
                  <c:v>275.18007369485963</c:v>
                </c:pt>
                <c:pt idx="3">
                  <c:v>269.536026075812</c:v>
                </c:pt>
                <c:pt idx="4">
                  <c:v>263.9294784567644</c:v>
                </c:pt>
                <c:pt idx="5">
                  <c:v>258.3229308377168</c:v>
                </c:pt>
                <c:pt idx="6">
                  <c:v>252.71638321866919</c:v>
                </c:pt>
                <c:pt idx="7">
                  <c:v>329.15638321866919</c:v>
                </c:pt>
                <c:pt idx="8">
                  <c:v>323.67483559962159</c:v>
                </c:pt>
                <c:pt idx="9">
                  <c:v>318.00681257073791</c:v>
                </c:pt>
                <c:pt idx="10">
                  <c:v>312.33878954185423</c:v>
                </c:pt>
                <c:pt idx="11">
                  <c:v>305.04879419463145</c:v>
                </c:pt>
                <c:pt idx="12">
                  <c:v>297.75879884740868</c:v>
                </c:pt>
                <c:pt idx="13">
                  <c:v>288.11777891002197</c:v>
                </c:pt>
                <c:pt idx="14">
                  <c:v>282.63623129097437</c:v>
                </c:pt>
                <c:pt idx="15">
                  <c:v>277.15468367192676</c:v>
                </c:pt>
                <c:pt idx="16">
                  <c:v>271.23563605287916</c:v>
                </c:pt>
                <c:pt idx="17">
                  <c:v>265.31658843383155</c:v>
                </c:pt>
                <c:pt idx="18">
                  <c:v>326.15658843383153</c:v>
                </c:pt>
                <c:pt idx="19">
                  <c:v>320.22504081478394</c:v>
                </c:pt>
                <c:pt idx="20">
                  <c:v>314.20599319573631</c:v>
                </c:pt>
                <c:pt idx="21">
                  <c:v>307.31194557668869</c:v>
                </c:pt>
                <c:pt idx="22">
                  <c:v>300.54289795764106</c:v>
                </c:pt>
                <c:pt idx="23">
                  <c:v>293.77385033859343</c:v>
                </c:pt>
                <c:pt idx="24">
                  <c:v>288.12980271954581</c:v>
                </c:pt>
              </c:numCache>
            </c:numRef>
          </c:val>
        </c:ser>
        <c:dLbls/>
        <c:marker val="1"/>
        <c:axId val="77354112"/>
        <c:axId val="77356032"/>
      </c:lineChart>
      <c:catAx>
        <c:axId val="77354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3544330711240825"/>
              <c:y val="0.902814426668432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356032"/>
        <c:crossesAt val="200"/>
        <c:auto val="1"/>
        <c:lblAlgn val="ctr"/>
        <c:lblOffset val="100"/>
        <c:tickLblSkip val="1"/>
        <c:tickMarkSkip val="1"/>
      </c:catAx>
      <c:valAx>
        <c:axId val="77356032"/>
        <c:scaling>
          <c:orientation val="minMax"/>
          <c:max val="500"/>
          <c:min val="15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Battery AH</a:t>
                </a:r>
              </a:p>
            </c:rich>
          </c:tx>
          <c:layout>
            <c:manualLayout>
              <c:xMode val="edge"/>
              <c:yMode val="edge"/>
              <c:x val="2.025317707499575E-2"/>
              <c:y val="0.411765220095233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354112"/>
        <c:crosses val="autoZero"/>
        <c:crossBetween val="between"/>
      </c:valAx>
      <c:spPr>
        <a:solidFill>
          <a:srgbClr val="C0C0C0"/>
        </a:solidFill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620308556856054"/>
          <c:y val="0.34015387746997583"/>
          <c:w val="9.3670943971855256E-2"/>
          <c:h val="0.324808589764563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of charge</a:t>
            </a:r>
          </a:p>
        </c:rich>
      </c:tx>
      <c:layout>
        <c:manualLayout>
          <c:xMode val="edge"/>
          <c:yMode val="edge"/>
          <c:x val="0.39011058785232805"/>
          <c:y val="3.32481233617269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86836772473051"/>
          <c:y val="0.17902835656314517"/>
          <c:w val="0.69780344587669896"/>
          <c:h val="0.64450208362732231"/>
        </c:manualLayout>
      </c:layout>
      <c:lineChart>
        <c:grouping val="standard"/>
        <c:ser>
          <c:idx val="0"/>
          <c:order val="0"/>
          <c:tx>
            <c:strRef>
              <c:f>'At Anchor'!$C$40</c:f>
              <c:strCache>
                <c:ptCount val="1"/>
                <c:pt idx="0">
                  <c:v>Day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'At Anchor'!$D$40:$AB$40</c:f>
              <c:numCache>
                <c:formatCode>0</c:formatCode>
                <c:ptCount val="25"/>
                <c:pt idx="0">
                  <c:v>390</c:v>
                </c:pt>
                <c:pt idx="1">
                  <c:v>387.9267857142857</c:v>
                </c:pt>
                <c:pt idx="2">
                  <c:v>385.89107142857142</c:v>
                </c:pt>
                <c:pt idx="3">
                  <c:v>383.85535714285714</c:v>
                </c:pt>
                <c:pt idx="4">
                  <c:v>381.81964285714287</c:v>
                </c:pt>
                <c:pt idx="5">
                  <c:v>380.90892857142859</c:v>
                </c:pt>
                <c:pt idx="6">
                  <c:v>379.99821428571431</c:v>
                </c:pt>
                <c:pt idx="7">
                  <c:v>385.45821428571429</c:v>
                </c:pt>
                <c:pt idx="8">
                  <c:v>372.03708333333333</c:v>
                </c:pt>
                <c:pt idx="9">
                  <c:v>371.12636904761905</c:v>
                </c:pt>
                <c:pt idx="10">
                  <c:v>370.21565476190477</c:v>
                </c:pt>
                <c:pt idx="11">
                  <c:v>369.3049404761905</c:v>
                </c:pt>
                <c:pt idx="12">
                  <c:v>368.39422619047622</c:v>
                </c:pt>
                <c:pt idx="13">
                  <c:v>355.98455357142859</c:v>
                </c:pt>
                <c:pt idx="14">
                  <c:v>355.32383928571431</c:v>
                </c:pt>
                <c:pt idx="15">
                  <c:v>354.66312500000004</c:v>
                </c:pt>
                <c:pt idx="16">
                  <c:v>354.00241071428576</c:v>
                </c:pt>
                <c:pt idx="17">
                  <c:v>353.34169642857148</c:v>
                </c:pt>
                <c:pt idx="18">
                  <c:v>350.9309821428572</c:v>
                </c:pt>
                <c:pt idx="19">
                  <c:v>338.06505952380957</c:v>
                </c:pt>
                <c:pt idx="20">
                  <c:v>335.07517857142864</c:v>
                </c:pt>
                <c:pt idx="21">
                  <c:v>332.25196428571434</c:v>
                </c:pt>
                <c:pt idx="22">
                  <c:v>329.42875000000004</c:v>
                </c:pt>
                <c:pt idx="23">
                  <c:v>328.39303571428576</c:v>
                </c:pt>
                <c:pt idx="24">
                  <c:v>326.01747767857148</c:v>
                </c:pt>
              </c:numCache>
            </c:numRef>
          </c:val>
        </c:ser>
        <c:ser>
          <c:idx val="1"/>
          <c:order val="1"/>
          <c:tx>
            <c:strRef>
              <c:f>'At Anchor'!$C$42</c:f>
              <c:strCache>
                <c:ptCount val="1"/>
                <c:pt idx="0">
                  <c:v>Day 2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none"/>
          </c:marker>
          <c:val>
            <c:numRef>
              <c:f>'At Anchor'!$D$42:$AB$42</c:f>
              <c:numCache>
                <c:formatCode>0</c:formatCode>
                <c:ptCount val="25"/>
                <c:pt idx="0">
                  <c:v>326.01747767857148</c:v>
                </c:pt>
                <c:pt idx="1">
                  <c:v>323.94426339285718</c:v>
                </c:pt>
                <c:pt idx="2">
                  <c:v>321.9085491071429</c:v>
                </c:pt>
                <c:pt idx="3">
                  <c:v>319.87283482142863</c:v>
                </c:pt>
                <c:pt idx="4">
                  <c:v>317.83712053571435</c:v>
                </c:pt>
                <c:pt idx="5">
                  <c:v>316.92640625000007</c:v>
                </c:pt>
                <c:pt idx="6">
                  <c:v>316.01569196428579</c:v>
                </c:pt>
                <c:pt idx="7">
                  <c:v>334.73569196428582</c:v>
                </c:pt>
                <c:pt idx="8">
                  <c:v>321.31456101190486</c:v>
                </c:pt>
                <c:pt idx="9">
                  <c:v>320.40384672619058</c:v>
                </c:pt>
                <c:pt idx="10">
                  <c:v>319.4931324404763</c:v>
                </c:pt>
                <c:pt idx="11">
                  <c:v>318.58241815476202</c:v>
                </c:pt>
                <c:pt idx="12">
                  <c:v>317.67170386904775</c:v>
                </c:pt>
                <c:pt idx="13">
                  <c:v>305.26203125000012</c:v>
                </c:pt>
                <c:pt idx="14">
                  <c:v>304.60131696428584</c:v>
                </c:pt>
                <c:pt idx="15">
                  <c:v>303.94060267857157</c:v>
                </c:pt>
                <c:pt idx="16">
                  <c:v>303.27988839285729</c:v>
                </c:pt>
                <c:pt idx="17">
                  <c:v>302.61917410714301</c:v>
                </c:pt>
                <c:pt idx="18">
                  <c:v>300.20845982142873</c:v>
                </c:pt>
                <c:pt idx="19">
                  <c:v>287.3425372023811</c:v>
                </c:pt>
                <c:pt idx="20">
                  <c:v>284.35265625000017</c:v>
                </c:pt>
                <c:pt idx="21">
                  <c:v>281.52944196428587</c:v>
                </c:pt>
                <c:pt idx="22">
                  <c:v>278.70622767857157</c:v>
                </c:pt>
                <c:pt idx="23">
                  <c:v>277.67051339285729</c:v>
                </c:pt>
                <c:pt idx="24">
                  <c:v>275.29495535714301</c:v>
                </c:pt>
              </c:numCache>
            </c:numRef>
          </c:val>
        </c:ser>
        <c:ser>
          <c:idx val="2"/>
          <c:order val="2"/>
          <c:tx>
            <c:strRef>
              <c:f>'At Anchor'!$C$44</c:f>
              <c:strCache>
                <c:ptCount val="1"/>
                <c:pt idx="0">
                  <c:v>Day 3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val>
            <c:numRef>
              <c:f>'At Anchor'!$D$44:$AB$44</c:f>
              <c:numCache>
                <c:formatCode>0</c:formatCode>
                <c:ptCount val="25"/>
                <c:pt idx="0">
                  <c:v>275.29495535714301</c:v>
                </c:pt>
                <c:pt idx="1">
                  <c:v>273.22174107142871</c:v>
                </c:pt>
                <c:pt idx="2">
                  <c:v>271.18602678571443</c:v>
                </c:pt>
                <c:pt idx="3">
                  <c:v>269.15031250000015</c:v>
                </c:pt>
                <c:pt idx="4">
                  <c:v>267.11459821428588</c:v>
                </c:pt>
                <c:pt idx="5">
                  <c:v>266.2038839285716</c:v>
                </c:pt>
                <c:pt idx="6">
                  <c:v>265.29316964285732</c:v>
                </c:pt>
                <c:pt idx="7">
                  <c:v>326.1331696428573</c:v>
                </c:pt>
                <c:pt idx="8">
                  <c:v>312.71203869047633</c:v>
                </c:pt>
                <c:pt idx="9">
                  <c:v>311.80132440476206</c:v>
                </c:pt>
                <c:pt idx="10">
                  <c:v>310.89061011904778</c:v>
                </c:pt>
                <c:pt idx="11">
                  <c:v>309.9798958333335</c:v>
                </c:pt>
                <c:pt idx="12">
                  <c:v>309.06918154761922</c:v>
                </c:pt>
                <c:pt idx="13">
                  <c:v>296.6595089285716</c:v>
                </c:pt>
                <c:pt idx="14">
                  <c:v>295.99879464285732</c:v>
                </c:pt>
                <c:pt idx="15">
                  <c:v>295.33808035714304</c:v>
                </c:pt>
                <c:pt idx="16">
                  <c:v>294.67736607142876</c:v>
                </c:pt>
                <c:pt idx="17">
                  <c:v>294.01665178571449</c:v>
                </c:pt>
                <c:pt idx="18">
                  <c:v>291.60593750000021</c:v>
                </c:pt>
                <c:pt idx="19">
                  <c:v>278.74001488095257</c:v>
                </c:pt>
                <c:pt idx="20">
                  <c:v>275.75013392857164</c:v>
                </c:pt>
                <c:pt idx="21">
                  <c:v>272.92691964285734</c:v>
                </c:pt>
                <c:pt idx="22">
                  <c:v>270.10370535714304</c:v>
                </c:pt>
                <c:pt idx="23">
                  <c:v>269.06799107142876</c:v>
                </c:pt>
                <c:pt idx="24">
                  <c:v>266.69243303571449</c:v>
                </c:pt>
              </c:numCache>
            </c:numRef>
          </c:val>
        </c:ser>
        <c:ser>
          <c:idx val="3"/>
          <c:order val="3"/>
          <c:tx>
            <c:strRef>
              <c:f>'At Anchor'!$C$46</c:f>
              <c:strCache>
                <c:ptCount val="1"/>
                <c:pt idx="0">
                  <c:v>Day 4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none"/>
          </c:marker>
          <c:val>
            <c:numRef>
              <c:f>'At Anchor'!$D$46:$AB$46</c:f>
              <c:numCache>
                <c:formatCode>0</c:formatCode>
                <c:ptCount val="25"/>
                <c:pt idx="0">
                  <c:v>266.69243303571449</c:v>
                </c:pt>
                <c:pt idx="1">
                  <c:v>264.61921875000019</c:v>
                </c:pt>
                <c:pt idx="2">
                  <c:v>262.58350446428591</c:v>
                </c:pt>
                <c:pt idx="3">
                  <c:v>260.54779017857163</c:v>
                </c:pt>
                <c:pt idx="4">
                  <c:v>258.51207589285735</c:v>
                </c:pt>
                <c:pt idx="5">
                  <c:v>257.60136160714308</c:v>
                </c:pt>
                <c:pt idx="6">
                  <c:v>256.6906473214288</c:v>
                </c:pt>
                <c:pt idx="7">
                  <c:v>317.53064732142877</c:v>
                </c:pt>
                <c:pt idx="8">
                  <c:v>304.10951636904781</c:v>
                </c:pt>
                <c:pt idx="9">
                  <c:v>303.19880208333353</c:v>
                </c:pt>
                <c:pt idx="10">
                  <c:v>302.28808779761926</c:v>
                </c:pt>
                <c:pt idx="11">
                  <c:v>301.37737351190498</c:v>
                </c:pt>
                <c:pt idx="12">
                  <c:v>300.4666592261907</c:v>
                </c:pt>
                <c:pt idx="13">
                  <c:v>288.05698660714307</c:v>
                </c:pt>
                <c:pt idx="14">
                  <c:v>287.3962723214288</c:v>
                </c:pt>
                <c:pt idx="15">
                  <c:v>286.73555803571452</c:v>
                </c:pt>
                <c:pt idx="16">
                  <c:v>286.07484375000024</c:v>
                </c:pt>
                <c:pt idx="17">
                  <c:v>285.41412946428596</c:v>
                </c:pt>
                <c:pt idx="18">
                  <c:v>283.00341517857169</c:v>
                </c:pt>
                <c:pt idx="19">
                  <c:v>270.13749255952405</c:v>
                </c:pt>
                <c:pt idx="20">
                  <c:v>267.14761160714312</c:v>
                </c:pt>
                <c:pt idx="21">
                  <c:v>264.32439732142882</c:v>
                </c:pt>
                <c:pt idx="22">
                  <c:v>261.50118303571452</c:v>
                </c:pt>
                <c:pt idx="23">
                  <c:v>260.46546875000024</c:v>
                </c:pt>
                <c:pt idx="24">
                  <c:v>258.08991071428596</c:v>
                </c:pt>
              </c:numCache>
            </c:numRef>
          </c:val>
        </c:ser>
        <c:ser>
          <c:idx val="4"/>
          <c:order val="4"/>
          <c:tx>
            <c:strRef>
              <c:f>'At Anchor'!$C$48</c:f>
              <c:strCache>
                <c:ptCount val="1"/>
                <c:pt idx="0">
                  <c:v>Day 5</c:v>
                </c:pt>
              </c:strCache>
            </c:strRef>
          </c:tx>
          <c:spPr>
            <a:ln w="38100">
              <a:solidFill>
                <a:srgbClr val="7E0021"/>
              </a:solidFill>
              <a:prstDash val="solid"/>
            </a:ln>
          </c:spPr>
          <c:marker>
            <c:symbol val="none"/>
          </c:marker>
          <c:val>
            <c:numRef>
              <c:f>'At Anchor'!$D$48:$AB$48</c:f>
              <c:numCache>
                <c:formatCode>0</c:formatCode>
                <c:ptCount val="25"/>
                <c:pt idx="0">
                  <c:v>258.08991071428596</c:v>
                </c:pt>
                <c:pt idx="1">
                  <c:v>256.01669642857166</c:v>
                </c:pt>
                <c:pt idx="2">
                  <c:v>253.98098214285739</c:v>
                </c:pt>
                <c:pt idx="3">
                  <c:v>251.94526785714311</c:v>
                </c:pt>
                <c:pt idx="4">
                  <c:v>249.90955357142883</c:v>
                </c:pt>
                <c:pt idx="5">
                  <c:v>248.99883928571455</c:v>
                </c:pt>
                <c:pt idx="6">
                  <c:v>248.08812500000028</c:v>
                </c:pt>
                <c:pt idx="7">
                  <c:v>324.52812500000027</c:v>
                </c:pt>
                <c:pt idx="8">
                  <c:v>311.10699404761931</c:v>
                </c:pt>
                <c:pt idx="9">
                  <c:v>310.19627976190503</c:v>
                </c:pt>
                <c:pt idx="10">
                  <c:v>309.28556547619075</c:v>
                </c:pt>
                <c:pt idx="11">
                  <c:v>308.37485119047648</c:v>
                </c:pt>
                <c:pt idx="12">
                  <c:v>307.4641369047622</c:v>
                </c:pt>
                <c:pt idx="13">
                  <c:v>295.05446428571457</c:v>
                </c:pt>
                <c:pt idx="14">
                  <c:v>294.3937500000003</c:v>
                </c:pt>
                <c:pt idx="15">
                  <c:v>293.73303571428602</c:v>
                </c:pt>
                <c:pt idx="16">
                  <c:v>293.07232142857174</c:v>
                </c:pt>
                <c:pt idx="17">
                  <c:v>292.41160714285746</c:v>
                </c:pt>
                <c:pt idx="18">
                  <c:v>290.00089285714319</c:v>
                </c:pt>
                <c:pt idx="19">
                  <c:v>277.13497023809555</c:v>
                </c:pt>
                <c:pt idx="20">
                  <c:v>274.14508928571462</c:v>
                </c:pt>
                <c:pt idx="21">
                  <c:v>271.32187500000032</c:v>
                </c:pt>
                <c:pt idx="22">
                  <c:v>268.49866071428602</c:v>
                </c:pt>
                <c:pt idx="23">
                  <c:v>267.46294642857174</c:v>
                </c:pt>
                <c:pt idx="24">
                  <c:v>265.08738839285746</c:v>
                </c:pt>
              </c:numCache>
            </c:numRef>
          </c:val>
        </c:ser>
        <c:ser>
          <c:idx val="5"/>
          <c:order val="5"/>
          <c:tx>
            <c:strRef>
              <c:f>'At Anchor'!$C$50</c:f>
              <c:strCache>
                <c:ptCount val="1"/>
                <c:pt idx="0">
                  <c:v>Day 6</c:v>
                </c:pt>
              </c:strCache>
            </c:strRef>
          </c:tx>
          <c:spPr>
            <a:ln w="38100">
              <a:solidFill>
                <a:srgbClr val="83CAFF"/>
              </a:solidFill>
              <a:prstDash val="solid"/>
            </a:ln>
          </c:spPr>
          <c:marker>
            <c:symbol val="none"/>
          </c:marker>
          <c:val>
            <c:numRef>
              <c:f>'At Anchor'!$D$50:$AB$50</c:f>
              <c:numCache>
                <c:formatCode>0</c:formatCode>
                <c:ptCount val="25"/>
                <c:pt idx="0">
                  <c:v>265.08738839285746</c:v>
                </c:pt>
                <c:pt idx="1">
                  <c:v>263.01417410714316</c:v>
                </c:pt>
                <c:pt idx="2">
                  <c:v>260.97845982142888</c:v>
                </c:pt>
                <c:pt idx="3">
                  <c:v>258.94274553571461</c:v>
                </c:pt>
                <c:pt idx="4">
                  <c:v>256.90703125000033</c:v>
                </c:pt>
                <c:pt idx="5">
                  <c:v>255.99631696428605</c:v>
                </c:pt>
                <c:pt idx="6">
                  <c:v>255.08560267857177</c:v>
                </c:pt>
                <c:pt idx="7">
                  <c:v>315.92560267857175</c:v>
                </c:pt>
                <c:pt idx="8">
                  <c:v>302.50447172619079</c:v>
                </c:pt>
                <c:pt idx="9">
                  <c:v>301.59375744047651</c:v>
                </c:pt>
                <c:pt idx="10">
                  <c:v>300.68304315476223</c:v>
                </c:pt>
                <c:pt idx="11">
                  <c:v>299.77232886904795</c:v>
                </c:pt>
                <c:pt idx="12">
                  <c:v>298.86161458333368</c:v>
                </c:pt>
                <c:pt idx="13">
                  <c:v>286.45194196428605</c:v>
                </c:pt>
                <c:pt idx="14">
                  <c:v>285.79122767857177</c:v>
                </c:pt>
                <c:pt idx="15">
                  <c:v>285.13051339285749</c:v>
                </c:pt>
                <c:pt idx="16">
                  <c:v>284.46979910714322</c:v>
                </c:pt>
                <c:pt idx="17">
                  <c:v>283.80908482142894</c:v>
                </c:pt>
                <c:pt idx="18">
                  <c:v>281.39837053571466</c:v>
                </c:pt>
                <c:pt idx="19">
                  <c:v>268.53244791666702</c:v>
                </c:pt>
                <c:pt idx="20">
                  <c:v>265.5425669642861</c:v>
                </c:pt>
                <c:pt idx="21">
                  <c:v>262.71935267857179</c:v>
                </c:pt>
                <c:pt idx="22">
                  <c:v>259.89613839285749</c:v>
                </c:pt>
                <c:pt idx="23">
                  <c:v>258.86042410714322</c:v>
                </c:pt>
                <c:pt idx="24">
                  <c:v>256.48486607142894</c:v>
                </c:pt>
              </c:numCache>
            </c:numRef>
          </c:val>
        </c:ser>
        <c:dLbls/>
        <c:marker val="1"/>
        <c:axId val="77412224"/>
        <c:axId val="77426688"/>
      </c:lineChart>
      <c:catAx>
        <c:axId val="77412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065941338179192"/>
              <c:y val="0.902814426668432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426688"/>
        <c:crossesAt val="200"/>
        <c:auto val="1"/>
        <c:lblAlgn val="ctr"/>
        <c:lblOffset val="100"/>
        <c:tickLblSkip val="2"/>
        <c:tickMarkSkip val="1"/>
      </c:catAx>
      <c:valAx>
        <c:axId val="77426688"/>
        <c:scaling>
          <c:orientation val="minMax"/>
          <c:max val="500"/>
          <c:min val="2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Battery AH</a:t>
                </a:r>
              </a:p>
            </c:rich>
          </c:tx>
          <c:layout>
            <c:manualLayout>
              <c:xMode val="edge"/>
              <c:yMode val="edge"/>
              <c:x val="2.930408171660678E-2"/>
              <c:y val="0.411765220095233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412224"/>
        <c:crosses val="autoZero"/>
        <c:crossBetween val="between"/>
        <c:majorUnit val="20"/>
        <c:min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981836978159653"/>
          <c:y val="0.34015387746997583"/>
          <c:w val="0.13553137793930636"/>
          <c:h val="0.324808589764563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of charge</a:t>
            </a:r>
          </a:p>
        </c:rich>
      </c:tx>
      <c:layout>
        <c:manualLayout>
          <c:xMode val="edge"/>
          <c:yMode val="edge"/>
          <c:x val="0.39011058785232805"/>
          <c:y val="3.324812336172694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186836772473051"/>
          <c:y val="0.17902835656314517"/>
          <c:w val="0.69780344587669896"/>
          <c:h val="0.64450208362732231"/>
        </c:manualLayout>
      </c:layout>
      <c:lineChart>
        <c:grouping val="standard"/>
        <c:ser>
          <c:idx val="0"/>
          <c:order val="0"/>
          <c:tx>
            <c:strRef>
              <c:f>'At Dock with AC'!$C$40</c:f>
              <c:strCache>
                <c:ptCount val="1"/>
                <c:pt idx="0">
                  <c:v>Day 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'At Dock with AC'!$D$40:$AB$40</c:f>
              <c:numCache>
                <c:formatCode>0</c:formatCode>
                <c:ptCount val="25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</c:numCache>
            </c:numRef>
          </c:val>
        </c:ser>
        <c:ser>
          <c:idx val="1"/>
          <c:order val="1"/>
          <c:tx>
            <c:strRef>
              <c:f>'At Dock with AC'!$C$42</c:f>
              <c:strCache>
                <c:ptCount val="1"/>
                <c:pt idx="0">
                  <c:v>Day 1</c:v>
                </c:pt>
              </c:strCache>
            </c:strRef>
          </c:tx>
          <c:marker>
            <c:symbol val="none"/>
          </c:marker>
          <c:val>
            <c:numRef>
              <c:f>'At Dock with AC'!$D$42:$AB$42</c:f>
              <c:numCache>
                <c:formatCode>0</c:formatCode>
                <c:ptCount val="25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</c:numCache>
            </c:numRef>
          </c:val>
        </c:ser>
        <c:ser>
          <c:idx val="2"/>
          <c:order val="2"/>
          <c:tx>
            <c:strRef>
              <c:f>'At Dock with AC'!$C$44</c:f>
              <c:strCache>
                <c:ptCount val="1"/>
                <c:pt idx="0">
                  <c:v>Day2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none"/>
          </c:marker>
          <c:val>
            <c:numRef>
              <c:f>'At Dock with AC'!$D$44:$AB$44</c:f>
              <c:numCache>
                <c:formatCode>0</c:formatCode>
                <c:ptCount val="25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</c:numCache>
            </c:numRef>
          </c:val>
        </c:ser>
        <c:ser>
          <c:idx val="3"/>
          <c:order val="3"/>
          <c:tx>
            <c:strRef>
              <c:f>'At Dock with AC'!$C$46</c:f>
              <c:strCache>
                <c:ptCount val="1"/>
                <c:pt idx="0">
                  <c:v>Day3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none"/>
          </c:marker>
          <c:val>
            <c:numRef>
              <c:f>'At Dock with AC'!$D$46:$AB$46</c:f>
              <c:numCache>
                <c:formatCode>0</c:formatCode>
                <c:ptCount val="25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</c:numCache>
            </c:numRef>
          </c:val>
        </c:ser>
        <c:ser>
          <c:idx val="4"/>
          <c:order val="4"/>
          <c:tx>
            <c:strRef>
              <c:f>'At Dock with AC'!$C$48</c:f>
              <c:strCache>
                <c:ptCount val="1"/>
                <c:pt idx="0">
                  <c:v>Day 4</c:v>
                </c:pt>
              </c:strCache>
            </c:strRef>
          </c:tx>
          <c:spPr>
            <a:ln w="38100">
              <a:solidFill>
                <a:srgbClr val="7E0021"/>
              </a:solidFill>
              <a:prstDash val="solid"/>
            </a:ln>
          </c:spPr>
          <c:marker>
            <c:symbol val="none"/>
          </c:marker>
          <c:val>
            <c:numRef>
              <c:f>'At Dock with AC'!$D$48:$AB$48</c:f>
              <c:numCache>
                <c:formatCode>0</c:formatCode>
                <c:ptCount val="25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</c:numCache>
            </c:numRef>
          </c:val>
        </c:ser>
        <c:ser>
          <c:idx val="5"/>
          <c:order val="5"/>
          <c:tx>
            <c:strRef>
              <c:f>'At Dock with AC'!$C$50</c:f>
              <c:strCache>
                <c:ptCount val="1"/>
                <c:pt idx="0">
                  <c:v>Day 5</c:v>
                </c:pt>
              </c:strCache>
            </c:strRef>
          </c:tx>
          <c:spPr>
            <a:ln w="38100">
              <a:solidFill>
                <a:srgbClr val="83CAFF"/>
              </a:solidFill>
              <a:prstDash val="solid"/>
            </a:ln>
          </c:spPr>
          <c:marker>
            <c:symbol val="none"/>
          </c:marker>
          <c:val>
            <c:numRef>
              <c:f>'At Dock with AC'!$D$50:$AB$50</c:f>
              <c:numCache>
                <c:formatCode>0</c:formatCode>
                <c:ptCount val="25"/>
                <c:pt idx="0">
                  <c:v>390</c:v>
                </c:pt>
                <c:pt idx="1">
                  <c:v>390</c:v>
                </c:pt>
                <c:pt idx="2">
                  <c:v>390</c:v>
                </c:pt>
                <c:pt idx="3">
                  <c:v>390</c:v>
                </c:pt>
                <c:pt idx="4">
                  <c:v>390</c:v>
                </c:pt>
                <c:pt idx="5">
                  <c:v>390</c:v>
                </c:pt>
                <c:pt idx="6">
                  <c:v>390</c:v>
                </c:pt>
                <c:pt idx="7">
                  <c:v>390</c:v>
                </c:pt>
                <c:pt idx="8">
                  <c:v>390</c:v>
                </c:pt>
                <c:pt idx="9">
                  <c:v>390</c:v>
                </c:pt>
                <c:pt idx="10">
                  <c:v>390</c:v>
                </c:pt>
                <c:pt idx="11">
                  <c:v>390</c:v>
                </c:pt>
                <c:pt idx="12">
                  <c:v>390</c:v>
                </c:pt>
                <c:pt idx="13">
                  <c:v>390</c:v>
                </c:pt>
                <c:pt idx="14">
                  <c:v>390</c:v>
                </c:pt>
                <c:pt idx="15">
                  <c:v>390</c:v>
                </c:pt>
                <c:pt idx="16">
                  <c:v>390</c:v>
                </c:pt>
                <c:pt idx="17">
                  <c:v>390</c:v>
                </c:pt>
                <c:pt idx="18">
                  <c:v>390</c:v>
                </c:pt>
                <c:pt idx="19">
                  <c:v>390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390</c:v>
                </c:pt>
                <c:pt idx="24">
                  <c:v>390</c:v>
                </c:pt>
              </c:numCache>
            </c:numRef>
          </c:val>
        </c:ser>
        <c:dLbls/>
        <c:marker val="1"/>
        <c:axId val="78162560"/>
        <c:axId val="78181120"/>
      </c:lineChart>
      <c:catAx>
        <c:axId val="78162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065941338179192"/>
              <c:y val="0.902814426668432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81120"/>
        <c:crossesAt val="200"/>
        <c:auto val="1"/>
        <c:lblAlgn val="ctr"/>
        <c:lblOffset val="100"/>
        <c:tickLblSkip val="2"/>
        <c:tickMarkSkip val="1"/>
      </c:catAx>
      <c:valAx>
        <c:axId val="78181120"/>
        <c:scaling>
          <c:orientation val="minMax"/>
          <c:max val="500"/>
          <c:min val="2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Battery AH</a:t>
                </a:r>
              </a:p>
            </c:rich>
          </c:tx>
          <c:layout>
            <c:manualLayout>
              <c:xMode val="edge"/>
              <c:yMode val="edge"/>
              <c:x val="2.930408171660678E-2"/>
              <c:y val="0.411765220095233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62560"/>
        <c:crosses val="autoZero"/>
        <c:crossBetween val="between"/>
        <c:majorUnit val="20"/>
        <c:min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981836978159653"/>
          <c:y val="0.34015387746997583"/>
          <c:w val="0.13553137793930636"/>
          <c:h val="0.324808589764563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39</xdr:row>
      <xdr:rowOff>57150</xdr:rowOff>
    </xdr:from>
    <xdr:to>
      <xdr:col>22</xdr:col>
      <xdr:colOff>361950</xdr:colOff>
      <xdr:row>62</xdr:row>
      <xdr:rowOff>57150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39</xdr:row>
      <xdr:rowOff>133350</xdr:rowOff>
    </xdr:from>
    <xdr:to>
      <xdr:col>23</xdr:col>
      <xdr:colOff>0</xdr:colOff>
      <xdr:row>62</xdr:row>
      <xdr:rowOff>133350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40</xdr:row>
      <xdr:rowOff>123825</xdr:rowOff>
    </xdr:from>
    <xdr:to>
      <xdr:col>24</xdr:col>
      <xdr:colOff>66675</xdr:colOff>
      <xdr:row>63</xdr:row>
      <xdr:rowOff>123825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activeCell="J48" sqref="J47:J48"/>
    </sheetView>
  </sheetViews>
  <sheetFormatPr defaultRowHeight="12.75"/>
  <cols>
    <col min="1" max="1" width="27" customWidth="1"/>
    <col min="2" max="2" width="12.42578125" customWidth="1"/>
    <col min="3" max="3" width="15" customWidth="1"/>
    <col min="5" max="5" width="7.7109375" customWidth="1"/>
    <col min="6" max="6" width="10.5703125" customWidth="1"/>
    <col min="7" max="7" width="7.85546875" customWidth="1"/>
    <col min="8" max="8" width="8.140625" customWidth="1"/>
    <col min="9" max="9" width="4.85546875" customWidth="1"/>
    <col min="10" max="10" width="10.7109375" customWidth="1"/>
    <col min="11" max="11" width="7.85546875" customWidth="1"/>
    <col min="12" max="12" width="6.85546875" style="1" customWidth="1"/>
    <col min="13" max="13" width="8" customWidth="1"/>
    <col min="14" max="14" width="4.140625" style="2" customWidth="1"/>
    <col min="15" max="15" width="10.7109375" customWidth="1"/>
    <col min="16" max="16" width="6.85546875" style="1" customWidth="1"/>
  </cols>
  <sheetData>
    <row r="1" spans="1:12">
      <c r="A1" t="s">
        <v>0</v>
      </c>
      <c r="B1" t="s">
        <v>1</v>
      </c>
      <c r="E1" t="s">
        <v>2</v>
      </c>
      <c r="G1" t="s">
        <v>3</v>
      </c>
      <c r="I1" t="s">
        <v>4</v>
      </c>
      <c r="K1" t="s">
        <v>5</v>
      </c>
    </row>
    <row r="2" spans="1:12">
      <c r="A2" s="105" t="s">
        <v>219</v>
      </c>
      <c r="B2" s="4">
        <f>(G2*E2)/(E2+I2)+(K2*I2)/(E2+I2)</f>
        <v>0.42857142857142855</v>
      </c>
      <c r="C2" s="5" t="s">
        <v>6</v>
      </c>
      <c r="D2" s="5"/>
      <c r="E2" s="3">
        <v>10</v>
      </c>
      <c r="F2" s="5" t="s">
        <v>7</v>
      </c>
      <c r="G2" s="6">
        <v>3</v>
      </c>
      <c r="H2" s="5" t="s">
        <v>8</v>
      </c>
      <c r="I2" s="7">
        <v>60</v>
      </c>
      <c r="J2" s="5" t="s">
        <v>7</v>
      </c>
      <c r="K2" s="6">
        <v>0</v>
      </c>
      <c r="L2" s="5" t="s">
        <v>5</v>
      </c>
    </row>
    <row r="3" spans="1:12">
      <c r="A3" s="105" t="s">
        <v>223</v>
      </c>
      <c r="B3" s="4">
        <f>(G3*E3)/(E3+I3)+(K3*I3)/(E3+I3)</f>
        <v>0.35</v>
      </c>
      <c r="C3" s="8" t="s">
        <v>6</v>
      </c>
      <c r="D3" s="8"/>
      <c r="E3" s="3">
        <v>60</v>
      </c>
      <c r="F3" s="8" t="s">
        <v>7</v>
      </c>
      <c r="G3" s="6">
        <v>0.6</v>
      </c>
      <c r="H3" s="8" t="s">
        <v>8</v>
      </c>
      <c r="I3" s="7">
        <v>60</v>
      </c>
      <c r="J3" s="8" t="s">
        <v>7</v>
      </c>
      <c r="K3" s="6">
        <v>0.1</v>
      </c>
      <c r="L3" s="8" t="s">
        <v>5</v>
      </c>
    </row>
    <row r="4" spans="1:12">
      <c r="A4" s="3" t="s">
        <v>9</v>
      </c>
      <c r="B4" s="9">
        <v>0.2</v>
      </c>
      <c r="C4" t="s">
        <v>10</v>
      </c>
      <c r="G4" s="10"/>
      <c r="H4" s="11"/>
      <c r="I4" s="2"/>
      <c r="K4" s="1"/>
      <c r="L4"/>
    </row>
    <row r="5" spans="1:12">
      <c r="A5" s="105" t="s">
        <v>11</v>
      </c>
      <c r="B5" s="9">
        <v>0.4</v>
      </c>
      <c r="C5" t="s">
        <v>10</v>
      </c>
      <c r="G5" s="1"/>
      <c r="I5" s="2"/>
      <c r="K5" s="1"/>
      <c r="L5"/>
    </row>
    <row r="6" spans="1:12">
      <c r="A6" s="105" t="s">
        <v>210</v>
      </c>
      <c r="B6" s="9">
        <v>0.3</v>
      </c>
      <c r="C6" t="s">
        <v>10</v>
      </c>
      <c r="G6" s="1"/>
      <c r="I6" s="2"/>
      <c r="K6" s="1"/>
      <c r="L6"/>
    </row>
    <row r="7" spans="1:12">
      <c r="A7" s="105" t="s">
        <v>209</v>
      </c>
      <c r="B7" s="9">
        <v>0.3</v>
      </c>
      <c r="C7" t="s">
        <v>10</v>
      </c>
      <c r="G7" s="1"/>
      <c r="I7" s="2"/>
      <c r="K7" s="1"/>
      <c r="L7"/>
    </row>
    <row r="8" spans="1:12">
      <c r="A8" s="105" t="s">
        <v>229</v>
      </c>
      <c r="B8" s="9">
        <v>0.9</v>
      </c>
      <c r="C8" t="s">
        <v>10</v>
      </c>
      <c r="G8" s="1"/>
      <c r="I8" s="2"/>
      <c r="K8" s="1"/>
      <c r="L8"/>
    </row>
    <row r="9" spans="1:12">
      <c r="A9" s="3" t="s">
        <v>12</v>
      </c>
      <c r="B9" s="9">
        <v>0.03</v>
      </c>
      <c r="C9" t="s">
        <v>10</v>
      </c>
      <c r="G9" s="1"/>
      <c r="I9" s="2"/>
      <c r="K9" s="1"/>
      <c r="L9"/>
    </row>
    <row r="10" spans="1:12">
      <c r="A10" s="3" t="s">
        <v>13</v>
      </c>
      <c r="B10" s="9">
        <v>0.2</v>
      </c>
      <c r="C10" t="s">
        <v>222</v>
      </c>
      <c r="F10" t="s">
        <v>220</v>
      </c>
      <c r="G10" s="1"/>
      <c r="I10" s="2"/>
      <c r="K10" s="1"/>
      <c r="L10"/>
    </row>
    <row r="11" spans="1:12">
      <c r="A11" s="105" t="s">
        <v>211</v>
      </c>
      <c r="B11" s="9">
        <v>1.8</v>
      </c>
      <c r="C11" t="s">
        <v>225</v>
      </c>
      <c r="I11" s="2"/>
      <c r="K11" s="1"/>
      <c r="L11"/>
    </row>
    <row r="12" spans="1:12">
      <c r="A12" s="3" t="s">
        <v>14</v>
      </c>
      <c r="B12" s="9">
        <v>1.8</v>
      </c>
      <c r="C12" t="s">
        <v>10</v>
      </c>
      <c r="G12" s="1"/>
      <c r="I12" s="2"/>
      <c r="K12" s="1"/>
      <c r="L12"/>
    </row>
    <row r="13" spans="1:12">
      <c r="A13" s="3" t="s">
        <v>224</v>
      </c>
      <c r="B13" s="9">
        <v>0.1</v>
      </c>
      <c r="C13" t="s">
        <v>10</v>
      </c>
      <c r="E13" s="11"/>
      <c r="F13" s="11"/>
      <c r="G13" s="10"/>
      <c r="H13" s="11"/>
      <c r="I13" s="2"/>
      <c r="K13" s="1"/>
      <c r="L13"/>
    </row>
    <row r="14" spans="1:12">
      <c r="A14" s="105" t="s">
        <v>212</v>
      </c>
      <c r="B14" s="9">
        <v>1</v>
      </c>
      <c r="C14" t="s">
        <v>10</v>
      </c>
      <c r="E14" s="11"/>
      <c r="F14" s="11"/>
      <c r="G14" s="10"/>
      <c r="H14" s="11"/>
      <c r="I14" s="2"/>
      <c r="K14" s="1"/>
      <c r="L14"/>
    </row>
    <row r="15" spans="1:12">
      <c r="A15" s="3" t="s">
        <v>15</v>
      </c>
      <c r="B15" s="9">
        <v>75</v>
      </c>
      <c r="C15" t="s">
        <v>16</v>
      </c>
      <c r="D15" s="11"/>
      <c r="E15" s="11"/>
      <c r="F15" s="11"/>
      <c r="G15" s="10"/>
      <c r="H15" s="11"/>
      <c r="I15" s="12"/>
      <c r="J15" s="11"/>
      <c r="K15" s="10"/>
      <c r="L15" s="11"/>
    </row>
    <row r="16" spans="1:12">
      <c r="A16" s="3" t="s">
        <v>17</v>
      </c>
      <c r="B16" s="9">
        <v>75</v>
      </c>
      <c r="C16" s="11" t="s">
        <v>16</v>
      </c>
      <c r="E16" s="11"/>
      <c r="F16" s="11"/>
      <c r="G16" s="10"/>
      <c r="H16" s="11"/>
      <c r="I16" s="2"/>
      <c r="K16" s="1"/>
      <c r="L16"/>
    </row>
    <row r="17" spans="1:13">
      <c r="A17" s="3" t="s">
        <v>18</v>
      </c>
      <c r="B17" s="4">
        <f>(G17*E17)/(E17+I17)+(K17*I17)/(E17+I17)</f>
        <v>0.14918032786885246</v>
      </c>
      <c r="C17" s="13" t="s">
        <v>6</v>
      </c>
      <c r="D17" s="13"/>
      <c r="E17" s="3">
        <v>55</v>
      </c>
      <c r="F17" s="13" t="s">
        <v>7</v>
      </c>
      <c r="G17" s="6">
        <v>0.1</v>
      </c>
      <c r="H17" s="13" t="s">
        <v>8</v>
      </c>
      <c r="I17" s="7">
        <v>6</v>
      </c>
      <c r="J17" s="13" t="s">
        <v>7</v>
      </c>
      <c r="K17" s="6">
        <v>0.6</v>
      </c>
      <c r="L17" s="13" t="s">
        <v>5</v>
      </c>
    </row>
    <row r="18" spans="1:13">
      <c r="A18" s="3" t="s">
        <v>19</v>
      </c>
      <c r="B18" s="4">
        <f>(G18*E18)/(E18+I18)+(K18*I18)/(E18+I18)</f>
        <v>0.35666666666666663</v>
      </c>
      <c r="C18" s="14" t="s">
        <v>6</v>
      </c>
      <c r="D18" s="14"/>
      <c r="E18" s="3">
        <v>1</v>
      </c>
      <c r="F18" s="14" t="s">
        <v>7</v>
      </c>
      <c r="G18" s="6">
        <v>3.7</v>
      </c>
      <c r="H18" s="14" t="s">
        <v>8</v>
      </c>
      <c r="I18" s="7">
        <v>59</v>
      </c>
      <c r="J18" s="14" t="s">
        <v>7</v>
      </c>
      <c r="K18" s="6">
        <v>0.3</v>
      </c>
      <c r="L18" s="14" t="s">
        <v>5</v>
      </c>
    </row>
    <row r="19" spans="1:13">
      <c r="A19" s="3" t="s">
        <v>20</v>
      </c>
      <c r="B19" s="9">
        <v>1.4</v>
      </c>
      <c r="C19" t="s">
        <v>228</v>
      </c>
      <c r="E19" s="11"/>
      <c r="F19" s="11"/>
      <c r="G19" s="10"/>
      <c r="H19" s="11"/>
      <c r="I19" s="12"/>
      <c r="K19" s="1"/>
      <c r="L19"/>
    </row>
    <row r="20" spans="1:13">
      <c r="A20" s="105" t="s">
        <v>226</v>
      </c>
      <c r="B20" s="9">
        <v>0.1</v>
      </c>
      <c r="C20" t="s">
        <v>227</v>
      </c>
      <c r="G20" s="1"/>
      <c r="I20" s="2"/>
      <c r="K20" s="1"/>
      <c r="L20"/>
    </row>
    <row r="21" spans="1:13">
      <c r="A21" s="105" t="s">
        <v>213</v>
      </c>
      <c r="B21" s="9">
        <v>2.5</v>
      </c>
      <c r="C21" t="s">
        <v>6</v>
      </c>
      <c r="G21" s="1"/>
      <c r="I21" s="2"/>
      <c r="K21" s="1"/>
      <c r="L21"/>
    </row>
    <row r="22" spans="1:13">
      <c r="A22" s="105" t="s">
        <v>214</v>
      </c>
      <c r="B22" s="9">
        <v>10</v>
      </c>
      <c r="C22" t="s">
        <v>10</v>
      </c>
      <c r="G22" s="1"/>
      <c r="I22" s="2"/>
      <c r="K22" s="1"/>
      <c r="L22"/>
    </row>
    <row r="23" spans="1:13">
      <c r="A23" s="3" t="s">
        <v>21</v>
      </c>
      <c r="B23" s="9">
        <v>3</v>
      </c>
      <c r="C23" t="s">
        <v>10</v>
      </c>
      <c r="G23" s="1"/>
      <c r="I23" s="2"/>
      <c r="K23" s="1"/>
      <c r="L23"/>
    </row>
    <row r="24" spans="1:13">
      <c r="A24" s="105" t="s">
        <v>221</v>
      </c>
      <c r="B24" s="4">
        <f>E24/$B$48*$B$47</f>
        <v>46.875</v>
      </c>
      <c r="C24" s="15" t="s">
        <v>22</v>
      </c>
      <c r="D24" s="15"/>
      <c r="E24" s="3">
        <v>750</v>
      </c>
      <c r="F24" s="15" t="s">
        <v>23</v>
      </c>
      <c r="G24" s="16"/>
      <c r="H24" s="15"/>
      <c r="I24" s="17"/>
      <c r="K24" s="1"/>
      <c r="L24"/>
    </row>
    <row r="25" spans="1:13">
      <c r="A25" s="3" t="s">
        <v>24</v>
      </c>
      <c r="B25" s="4">
        <f>E25/($B$48*$B$47)</f>
        <v>1.2975778546712804</v>
      </c>
      <c r="C25" s="18" t="s">
        <v>22</v>
      </c>
      <c r="D25" s="18"/>
      <c r="E25" s="3">
        <v>15</v>
      </c>
      <c r="F25" s="18" t="s">
        <v>23</v>
      </c>
      <c r="G25" s="19"/>
      <c r="H25" s="18"/>
      <c r="I25" s="20"/>
      <c r="K25" s="1"/>
      <c r="L25"/>
    </row>
    <row r="26" spans="1:13">
      <c r="A26" s="3" t="s">
        <v>25</v>
      </c>
      <c r="B26" s="4">
        <f>E26/($B$48*$B$47)</f>
        <v>1.2975778546712804</v>
      </c>
      <c r="C26" s="21" t="s">
        <v>22</v>
      </c>
      <c r="D26" s="21"/>
      <c r="E26" s="3">
        <v>15</v>
      </c>
      <c r="F26" s="21" t="s">
        <v>23</v>
      </c>
      <c r="G26" s="22"/>
      <c r="H26" s="21"/>
      <c r="I26" s="23"/>
      <c r="K26" s="1"/>
      <c r="L26"/>
    </row>
    <row r="27" spans="1:13">
      <c r="A27" s="105" t="s">
        <v>215</v>
      </c>
      <c r="B27" s="4">
        <f>E27/($B$48*$B$47)</f>
        <v>64.878892733564015</v>
      </c>
      <c r="C27" s="24" t="s">
        <v>22</v>
      </c>
      <c r="D27" s="24"/>
      <c r="E27" s="3">
        <v>750</v>
      </c>
      <c r="F27" s="24" t="s">
        <v>23</v>
      </c>
      <c r="G27" s="25"/>
      <c r="H27" s="24"/>
      <c r="I27" s="26"/>
      <c r="J27" s="11"/>
      <c r="K27" s="10"/>
      <c r="L27" s="11"/>
    </row>
    <row r="28" spans="1:13">
      <c r="A28" s="3" t="s">
        <v>26</v>
      </c>
      <c r="B28" s="4">
        <f>E28/($B$48*$B$47)</f>
        <v>126.34083044982701</v>
      </c>
      <c r="C28" s="27" t="s">
        <v>22</v>
      </c>
      <c r="D28" s="27"/>
      <c r="E28" s="3">
        <f>12.7*115</f>
        <v>1460.5</v>
      </c>
      <c r="F28" s="27" t="s">
        <v>23</v>
      </c>
      <c r="G28" s="28"/>
      <c r="H28" s="27"/>
      <c r="I28" s="29"/>
      <c r="J28" s="11"/>
      <c r="K28" s="10"/>
      <c r="L28" s="11"/>
    </row>
    <row r="29" spans="1:13">
      <c r="A29" s="3" t="s">
        <v>27</v>
      </c>
      <c r="B29" s="4">
        <f>(G29*E29)/(E29+I29)+(K29*I29)/(E29+I29)</f>
        <v>0</v>
      </c>
      <c r="C29" s="13" t="s">
        <v>6</v>
      </c>
      <c r="D29" s="13"/>
      <c r="E29" s="3">
        <v>0</v>
      </c>
      <c r="F29" s="13" t="s">
        <v>7</v>
      </c>
      <c r="G29" s="6">
        <v>0</v>
      </c>
      <c r="H29" s="13" t="s">
        <v>8</v>
      </c>
      <c r="I29" s="7">
        <v>1</v>
      </c>
      <c r="J29" s="13" t="s">
        <v>7</v>
      </c>
      <c r="K29" s="6">
        <v>0</v>
      </c>
      <c r="L29" s="13" t="s">
        <v>5</v>
      </c>
      <c r="M29" s="11" t="s">
        <v>28</v>
      </c>
    </row>
    <row r="30" spans="1:13">
      <c r="A30" s="30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1:13">
      <c r="A31" s="30" t="s">
        <v>29</v>
      </c>
      <c r="B31" s="31"/>
      <c r="C31" s="30"/>
      <c r="D31" s="30"/>
    </row>
    <row r="32" spans="1:13">
      <c r="A32" s="32" t="s">
        <v>30</v>
      </c>
      <c r="B32" s="33">
        <v>90</v>
      </c>
      <c r="C32" s="30" t="s">
        <v>5</v>
      </c>
    </row>
    <row r="33" spans="1:3">
      <c r="A33" s="32" t="s">
        <v>31</v>
      </c>
      <c r="B33" s="33">
        <v>390</v>
      </c>
      <c r="C33" s="30" t="s">
        <v>230</v>
      </c>
    </row>
    <row r="34" spans="1:3">
      <c r="A34" s="3" t="s">
        <v>32</v>
      </c>
      <c r="B34" s="3">
        <v>0.8</v>
      </c>
      <c r="C34" s="11"/>
    </row>
    <row r="35" spans="1:3">
      <c r="A35" s="3" t="s">
        <v>33</v>
      </c>
      <c r="B35" s="3">
        <v>90</v>
      </c>
      <c r="C35" t="s">
        <v>5</v>
      </c>
    </row>
    <row r="36" spans="1:3">
      <c r="A36" s="3" t="s">
        <v>34</v>
      </c>
      <c r="B36" s="3">
        <f>(25/100)*$B$33</f>
        <v>97.5</v>
      </c>
      <c r="C36">
        <v>0.60000000000000009</v>
      </c>
    </row>
    <row r="37" spans="1:3">
      <c r="A37" s="3" t="s">
        <v>35</v>
      </c>
      <c r="B37" s="3">
        <f>(((25+24)/2)/100)*$B$33</f>
        <v>95.55</v>
      </c>
      <c r="C37">
        <v>0.65</v>
      </c>
    </row>
    <row r="38" spans="1:3">
      <c r="A38" s="3" t="s">
        <v>36</v>
      </c>
      <c r="B38" s="3">
        <f>(((24+15)/2)/100)*$B$33</f>
        <v>76.05</v>
      </c>
      <c r="C38">
        <v>0.7</v>
      </c>
    </row>
    <row r="39" spans="1:3">
      <c r="A39" s="3" t="s">
        <v>37</v>
      </c>
      <c r="B39" s="3">
        <f>(((15+9)/2)/100)*$B$33</f>
        <v>46.8</v>
      </c>
      <c r="C39">
        <v>0.75</v>
      </c>
    </row>
    <row r="40" spans="1:3">
      <c r="A40" s="3" t="s">
        <v>38</v>
      </c>
      <c r="B40" s="3">
        <f>(((9+7)/2)/100)*$B$33</f>
        <v>31.2</v>
      </c>
      <c r="C40">
        <v>0.8</v>
      </c>
    </row>
    <row r="41" spans="1:3">
      <c r="A41" s="3" t="s">
        <v>39</v>
      </c>
      <c r="B41" s="3">
        <f>(((7+5)/2)/100)*$B$33</f>
        <v>23.4</v>
      </c>
      <c r="C41">
        <v>0.85</v>
      </c>
    </row>
    <row r="42" spans="1:3">
      <c r="A42" s="3" t="s">
        <v>40</v>
      </c>
      <c r="B42" s="3">
        <f>(((5+3)/2)/100)*$B$33</f>
        <v>15.6</v>
      </c>
      <c r="C42">
        <v>0.9</v>
      </c>
    </row>
    <row r="43" spans="1:3">
      <c r="A43" s="3" t="s">
        <v>41</v>
      </c>
      <c r="B43" s="3">
        <f>(((3+2.5)/2)/100)*$B$33</f>
        <v>10.725</v>
      </c>
      <c r="C43">
        <v>0.95</v>
      </c>
    </row>
    <row r="44" spans="1:3">
      <c r="A44" s="3" t="s">
        <v>42</v>
      </c>
      <c r="B44" s="3">
        <f>(((2.5+1)/2)/100)*$B$33</f>
        <v>6.8250000000000011</v>
      </c>
      <c r="C44">
        <v>1</v>
      </c>
    </row>
    <row r="45" spans="1:3">
      <c r="A45" s="3"/>
      <c r="B45" s="3"/>
    </row>
    <row r="46" spans="1:3">
      <c r="A46" s="3"/>
      <c r="B46" s="3"/>
    </row>
    <row r="47" spans="1:3">
      <c r="A47" s="3" t="s">
        <v>43</v>
      </c>
      <c r="B47" s="33">
        <v>0.85</v>
      </c>
    </row>
    <row r="48" spans="1:3">
      <c r="A48" s="3" t="s">
        <v>44</v>
      </c>
      <c r="B48" s="3">
        <v>13.6</v>
      </c>
      <c r="C48" t="s">
        <v>45</v>
      </c>
    </row>
    <row r="49" spans="1:7">
      <c r="A49" s="3" t="s">
        <v>46</v>
      </c>
      <c r="B49" s="3">
        <v>14.4</v>
      </c>
      <c r="C49" t="s">
        <v>45</v>
      </c>
    </row>
    <row r="50" spans="1:7">
      <c r="A50" s="11"/>
      <c r="B50" s="34"/>
      <c r="C50" s="11"/>
      <c r="D50" s="11"/>
      <c r="E50" s="11"/>
      <c r="F50" s="11"/>
      <c r="G50" s="11"/>
    </row>
    <row r="51" spans="1:7">
      <c r="A51" s="11"/>
      <c r="B51" s="11"/>
      <c r="C51" s="11"/>
      <c r="D51" s="11"/>
      <c r="E51" s="11"/>
      <c r="F51" s="11"/>
      <c r="G51" s="11"/>
    </row>
    <row r="52" spans="1:7">
      <c r="A52" s="11"/>
      <c r="B52" s="34"/>
      <c r="C52" s="11"/>
      <c r="D52" s="11"/>
      <c r="E52" s="11"/>
      <c r="F52" s="34"/>
      <c r="G52" s="11"/>
    </row>
    <row r="53" spans="1:7">
      <c r="A53" s="11"/>
      <c r="B53" s="34"/>
      <c r="C53" s="11"/>
      <c r="D53" s="11"/>
      <c r="E53" s="11"/>
      <c r="F53" s="34"/>
      <c r="G53" s="11"/>
    </row>
    <row r="54" spans="1:7">
      <c r="A54" s="11"/>
      <c r="B54" s="34"/>
      <c r="C54" s="11"/>
      <c r="D54" s="11"/>
      <c r="E54" s="11"/>
      <c r="F54" s="34"/>
      <c r="G54" s="11"/>
    </row>
    <row r="55" spans="1:7">
      <c r="A55" s="11"/>
      <c r="B55" s="34"/>
      <c r="C55" s="11"/>
      <c r="D55" s="11"/>
      <c r="E55" s="11"/>
      <c r="F55" s="34"/>
      <c r="G55" s="11"/>
    </row>
    <row r="56" spans="1:7">
      <c r="A56" s="11"/>
      <c r="B56" s="34"/>
      <c r="C56" s="11"/>
      <c r="D56" s="11"/>
      <c r="E56" s="11"/>
      <c r="F56" s="34"/>
      <c r="G56" s="11"/>
    </row>
    <row r="57" spans="1:7">
      <c r="A57" s="11"/>
      <c r="B57" s="34"/>
      <c r="C57" s="11"/>
      <c r="D57" s="11"/>
      <c r="E57" s="11"/>
      <c r="F57" s="34"/>
      <c r="G57" s="11"/>
    </row>
    <row r="58" spans="1:7">
      <c r="A58" s="11"/>
      <c r="B58" s="11"/>
      <c r="C58" s="11"/>
      <c r="D58" s="11"/>
      <c r="E58" s="11"/>
      <c r="F58" s="11"/>
      <c r="G58" s="11"/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2"/>
  <sheetViews>
    <sheetView topLeftCell="B1" workbookViewId="0">
      <pane ySplit="1" topLeftCell="A2" activePane="bottomLeft" state="frozen"/>
      <selection activeCell="B1" sqref="B1"/>
      <selection pane="bottomLeft" activeCell="B49" sqref="B49"/>
    </sheetView>
  </sheetViews>
  <sheetFormatPr defaultRowHeight="12.75"/>
  <cols>
    <col min="1" max="1" width="24" customWidth="1"/>
    <col min="2" max="2" width="14.85546875" style="2" customWidth="1"/>
    <col min="3" max="3" width="11.140625" style="2" customWidth="1"/>
    <col min="4" max="4" width="9.5703125" style="2" customWidth="1"/>
    <col min="5" max="28" width="6.42578125" customWidth="1"/>
  </cols>
  <sheetData>
    <row r="1" spans="1:29">
      <c r="A1" t="s">
        <v>47</v>
      </c>
      <c r="B1" s="2" t="s">
        <v>48</v>
      </c>
      <c r="C1" s="2" t="s">
        <v>49</v>
      </c>
      <c r="D1" s="2" t="s">
        <v>50</v>
      </c>
      <c r="E1" s="35" t="s">
        <v>51</v>
      </c>
      <c r="F1" s="35" t="s">
        <v>52</v>
      </c>
      <c r="G1" s="35" t="s">
        <v>53</v>
      </c>
      <c r="H1" s="35" t="s">
        <v>54</v>
      </c>
      <c r="I1" s="35" t="s">
        <v>55</v>
      </c>
      <c r="J1" s="35" t="s">
        <v>56</v>
      </c>
      <c r="K1" s="35" t="s">
        <v>57</v>
      </c>
      <c r="L1" s="35" t="s">
        <v>58</v>
      </c>
      <c r="M1" s="35" t="s">
        <v>59</v>
      </c>
      <c r="N1" s="35" t="s">
        <v>60</v>
      </c>
      <c r="O1" s="35" t="s">
        <v>61</v>
      </c>
      <c r="P1" s="35" t="s">
        <v>62</v>
      </c>
      <c r="Q1" s="35" t="s">
        <v>63</v>
      </c>
      <c r="R1" s="35" t="s">
        <v>64</v>
      </c>
      <c r="S1" s="35" t="s">
        <v>65</v>
      </c>
      <c r="T1" s="35" t="s">
        <v>66</v>
      </c>
      <c r="U1" s="35" t="s">
        <v>67</v>
      </c>
      <c r="V1" s="35" t="s">
        <v>68</v>
      </c>
      <c r="W1" s="35" t="s">
        <v>69</v>
      </c>
      <c r="X1" s="35" t="s">
        <v>70</v>
      </c>
      <c r="Y1" s="35" t="s">
        <v>71</v>
      </c>
      <c r="Z1" s="35" t="s">
        <v>72</v>
      </c>
      <c r="AA1" s="35" t="s">
        <v>73</v>
      </c>
      <c r="AB1" s="35" t="s">
        <v>74</v>
      </c>
      <c r="AC1">
        <v>2400</v>
      </c>
    </row>
    <row r="2" spans="1:29">
      <c r="A2" s="36" t="str">
        <f>Constants!A2</f>
        <v>Fridge</v>
      </c>
      <c r="B2" s="37">
        <f>Constants!B2</f>
        <v>0.42857142857142855</v>
      </c>
      <c r="C2" s="10">
        <f>SUM(E2:AB2)</f>
        <v>24</v>
      </c>
      <c r="D2" s="38">
        <f t="shared" ref="D2:D29" si="0">B2*C2</f>
        <v>10.285714285714285</v>
      </c>
      <c r="E2" s="39">
        <v>1</v>
      </c>
      <c r="F2" s="39">
        <v>1</v>
      </c>
      <c r="G2" s="39">
        <v>1</v>
      </c>
      <c r="H2" s="39">
        <v>1</v>
      </c>
      <c r="I2" s="39">
        <v>1</v>
      </c>
      <c r="J2" s="39">
        <v>1</v>
      </c>
      <c r="K2" s="39">
        <v>1</v>
      </c>
      <c r="L2" s="39">
        <v>1</v>
      </c>
      <c r="M2" s="39">
        <v>1</v>
      </c>
      <c r="N2" s="39">
        <v>1</v>
      </c>
      <c r="O2" s="39">
        <v>1</v>
      </c>
      <c r="P2" s="39">
        <v>1</v>
      </c>
      <c r="Q2" s="39">
        <v>1</v>
      </c>
      <c r="R2" s="39">
        <v>1</v>
      </c>
      <c r="S2" s="39">
        <v>1</v>
      </c>
      <c r="T2" s="39">
        <v>1</v>
      </c>
      <c r="U2" s="39">
        <v>1</v>
      </c>
      <c r="V2" s="39">
        <v>1</v>
      </c>
      <c r="W2" s="39">
        <v>1</v>
      </c>
      <c r="X2" s="39">
        <v>1</v>
      </c>
      <c r="Y2" s="39">
        <v>1</v>
      </c>
      <c r="Z2" s="39">
        <v>1</v>
      </c>
      <c r="AA2" s="39">
        <v>1</v>
      </c>
      <c r="AB2" s="39">
        <v>1</v>
      </c>
    </row>
    <row r="3" spans="1:29">
      <c r="A3" s="36" t="str">
        <f>Constants!A3</f>
        <v>Stove</v>
      </c>
      <c r="B3" s="37">
        <f>Constants!B3</f>
        <v>0.35</v>
      </c>
      <c r="C3" s="10">
        <f>SUM(E3:AB3)</f>
        <v>2</v>
      </c>
      <c r="D3" s="38">
        <f t="shared" si="0"/>
        <v>0.7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1</v>
      </c>
      <c r="U3" s="39">
        <v>1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</row>
    <row r="4" spans="1:29">
      <c r="A4" s="36" t="str">
        <f>Constants!A4</f>
        <v>Running Lights</v>
      </c>
      <c r="B4" s="37">
        <f>Constants!B4</f>
        <v>0.2</v>
      </c>
      <c r="C4" s="10">
        <f t="shared" ref="C4:C29" si="1">SUM(E4:AB4)</f>
        <v>11</v>
      </c>
      <c r="D4" s="38">
        <f t="shared" si="0"/>
        <v>2.2000000000000002</v>
      </c>
      <c r="E4" s="39">
        <v>1</v>
      </c>
      <c r="F4" s="39">
        <v>1</v>
      </c>
      <c r="G4" s="39">
        <v>1</v>
      </c>
      <c r="H4" s="39">
        <v>1</v>
      </c>
      <c r="I4" s="39">
        <v>1</v>
      </c>
      <c r="J4" s="39">
        <v>1</v>
      </c>
      <c r="K4" s="39">
        <v>0.5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0.5</v>
      </c>
      <c r="Y4" s="39">
        <v>1</v>
      </c>
      <c r="Z4" s="39">
        <v>1</v>
      </c>
      <c r="AA4" s="39">
        <v>1</v>
      </c>
      <c r="AB4" s="39">
        <v>1</v>
      </c>
    </row>
    <row r="5" spans="1:29">
      <c r="A5" s="36" t="str">
        <f>Constants!A5</f>
        <v>Anchor Light</v>
      </c>
      <c r="B5" s="37">
        <f>Constants!B5</f>
        <v>0.4</v>
      </c>
      <c r="C5" s="10">
        <f t="shared" si="1"/>
        <v>0</v>
      </c>
      <c r="D5" s="38">
        <f t="shared" si="0"/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</row>
    <row r="6" spans="1:29">
      <c r="A6" s="36" t="str">
        <f>Constants!A6</f>
        <v>Deck LIght</v>
      </c>
      <c r="B6" s="37">
        <f>Constants!B6</f>
        <v>0.3</v>
      </c>
      <c r="C6" s="10">
        <f t="shared" si="1"/>
        <v>0.5</v>
      </c>
      <c r="D6" s="38">
        <f t="shared" si="0"/>
        <v>0.15</v>
      </c>
      <c r="E6" s="39">
        <v>0.5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</row>
    <row r="7" spans="1:29">
      <c r="A7" s="36" t="str">
        <f>Constants!A7</f>
        <v>Reading Lights</v>
      </c>
      <c r="B7" s="37">
        <f>Constants!B7</f>
        <v>0.3</v>
      </c>
      <c r="C7" s="10">
        <f t="shared" si="1"/>
        <v>2</v>
      </c>
      <c r="D7" s="38">
        <f t="shared" si="0"/>
        <v>0.6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1</v>
      </c>
      <c r="X7" s="39">
        <v>1</v>
      </c>
      <c r="Y7" s="39">
        <v>0</v>
      </c>
      <c r="Z7" s="39">
        <v>0</v>
      </c>
      <c r="AA7" s="39">
        <v>0</v>
      </c>
      <c r="AB7" s="39">
        <v>0</v>
      </c>
    </row>
    <row r="8" spans="1:29">
      <c r="A8" s="36" t="str">
        <f>Constants!A8</f>
        <v>Cabin Lights (full)</v>
      </c>
      <c r="B8" s="37">
        <f>Constants!B8</f>
        <v>0.9</v>
      </c>
      <c r="C8" s="10">
        <f t="shared" si="1"/>
        <v>4</v>
      </c>
      <c r="D8" s="38">
        <f t="shared" si="0"/>
        <v>3.6</v>
      </c>
      <c r="E8" s="39">
        <v>1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1</v>
      </c>
      <c r="Z8" s="39">
        <v>1</v>
      </c>
      <c r="AA8" s="39">
        <v>1</v>
      </c>
      <c r="AB8" s="39">
        <v>0</v>
      </c>
    </row>
    <row r="9" spans="1:29">
      <c r="A9" s="36" t="str">
        <f>Constants!A9</f>
        <v>Panel Lights</v>
      </c>
      <c r="B9" s="37">
        <f>Constants!B9</f>
        <v>0.03</v>
      </c>
      <c r="C9" s="10">
        <f t="shared" si="1"/>
        <v>9</v>
      </c>
      <c r="D9" s="38">
        <f t="shared" si="0"/>
        <v>0.27</v>
      </c>
      <c r="E9" s="39">
        <v>1</v>
      </c>
      <c r="F9" s="39">
        <v>1</v>
      </c>
      <c r="G9" s="39">
        <v>1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1</v>
      </c>
      <c r="X9" s="39">
        <v>1</v>
      </c>
      <c r="Y9" s="39">
        <v>1</v>
      </c>
      <c r="Z9" s="39">
        <v>1</v>
      </c>
      <c r="AA9" s="39">
        <v>1</v>
      </c>
      <c r="AB9" s="39">
        <v>1</v>
      </c>
    </row>
    <row r="10" spans="1:29">
      <c r="A10" s="36" t="str">
        <f>Constants!A10</f>
        <v>Instruments</v>
      </c>
      <c r="B10" s="37">
        <f>Constants!B10</f>
        <v>0.2</v>
      </c>
      <c r="C10" s="10">
        <f t="shared" si="1"/>
        <v>24</v>
      </c>
      <c r="D10" s="38">
        <f t="shared" si="0"/>
        <v>4.8000000000000007</v>
      </c>
      <c r="E10" s="39">
        <v>1</v>
      </c>
      <c r="F10" s="39">
        <v>1</v>
      </c>
      <c r="G10" s="39">
        <v>1</v>
      </c>
      <c r="H10" s="39">
        <v>1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39">
        <v>1</v>
      </c>
      <c r="T10" s="39">
        <v>1</v>
      </c>
      <c r="U10" s="39">
        <v>1</v>
      </c>
      <c r="V10" s="39">
        <v>1</v>
      </c>
      <c r="W10" s="39">
        <v>1</v>
      </c>
      <c r="X10" s="39">
        <v>1</v>
      </c>
      <c r="Y10" s="39">
        <v>1</v>
      </c>
      <c r="Z10" s="39">
        <v>1</v>
      </c>
      <c r="AA10" s="39">
        <v>1</v>
      </c>
      <c r="AB10" s="39">
        <v>1</v>
      </c>
    </row>
    <row r="11" spans="1:29">
      <c r="A11" s="36" t="str">
        <f>Constants!A11</f>
        <v>GPS</v>
      </c>
      <c r="B11" s="37">
        <f>Constants!B11</f>
        <v>1.8</v>
      </c>
      <c r="C11" s="10">
        <f t="shared" si="1"/>
        <v>24</v>
      </c>
      <c r="D11" s="38">
        <f t="shared" si="0"/>
        <v>43.2</v>
      </c>
      <c r="E11" s="39">
        <v>1</v>
      </c>
      <c r="F11" s="39">
        <v>1</v>
      </c>
      <c r="G11" s="39">
        <v>1</v>
      </c>
      <c r="H11" s="39">
        <v>1</v>
      </c>
      <c r="I11" s="39">
        <v>1</v>
      </c>
      <c r="J11" s="39">
        <v>1</v>
      </c>
      <c r="K11" s="39">
        <v>1</v>
      </c>
      <c r="L11" s="39">
        <v>1</v>
      </c>
      <c r="M11" s="39">
        <v>1</v>
      </c>
      <c r="N11" s="39">
        <v>1</v>
      </c>
      <c r="O11" s="39">
        <v>1</v>
      </c>
      <c r="P11" s="39">
        <v>1</v>
      </c>
      <c r="Q11" s="39">
        <v>1</v>
      </c>
      <c r="R11" s="39">
        <v>1</v>
      </c>
      <c r="S11" s="39">
        <v>1</v>
      </c>
      <c r="T11" s="39">
        <v>1</v>
      </c>
      <c r="U11" s="39">
        <v>1</v>
      </c>
      <c r="V11" s="39">
        <v>1</v>
      </c>
      <c r="W11" s="39">
        <v>1</v>
      </c>
      <c r="X11" s="39">
        <v>1</v>
      </c>
      <c r="Y11" s="39">
        <v>1</v>
      </c>
      <c r="Z11" s="39">
        <v>1</v>
      </c>
      <c r="AA11" s="39">
        <v>1</v>
      </c>
      <c r="AB11" s="39">
        <v>1</v>
      </c>
    </row>
    <row r="12" spans="1:29">
      <c r="A12" s="36" t="str">
        <f>Constants!A12</f>
        <v>Bilge Pump</v>
      </c>
      <c r="B12" s="37">
        <f>Constants!B12</f>
        <v>1.8</v>
      </c>
      <c r="C12" s="10">
        <f t="shared" si="1"/>
        <v>6.6666666666666666E-2</v>
      </c>
      <c r="D12" s="38">
        <f t="shared" si="0"/>
        <v>0.12</v>
      </c>
      <c r="E12" s="39">
        <f>1/60</f>
        <v>1.6666666666666666E-2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>1/60</f>
        <v>1.6666666666666666E-2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f>1/60</f>
        <v>1.6666666666666666E-2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f>1/60</f>
        <v>1.6666666666666666E-2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</row>
    <row r="13" spans="1:29">
      <c r="A13" s="36" t="str">
        <f>Constants!A13</f>
        <v>Tank Monitor</v>
      </c>
      <c r="B13" s="37">
        <f>Constants!B13</f>
        <v>0.1</v>
      </c>
      <c r="C13" s="10">
        <f t="shared" si="1"/>
        <v>0.2</v>
      </c>
      <c r="D13" s="38">
        <f t="shared" si="0"/>
        <v>2.0000000000000004E-2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0.2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</row>
    <row r="14" spans="1:29">
      <c r="A14" s="36" t="str">
        <f>Constants!A14</f>
        <v>DC Outlets</v>
      </c>
      <c r="B14" s="37">
        <f>Constants!B14</f>
        <v>1</v>
      </c>
      <c r="C14" s="10">
        <f t="shared" si="1"/>
        <v>0</v>
      </c>
      <c r="D14" s="38">
        <f t="shared" si="0"/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</row>
    <row r="15" spans="1:29">
      <c r="A15" s="36" t="str">
        <f>Constants!A15</f>
        <v>Anchor Windlass</v>
      </c>
      <c r="B15" s="37">
        <f>Constants!B15</f>
        <v>75</v>
      </c>
      <c r="C15" s="10">
        <f t="shared" si="1"/>
        <v>0</v>
      </c>
      <c r="D15" s="38">
        <f t="shared" si="0"/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</row>
    <row r="16" spans="1:29">
      <c r="A16" s="36" t="str">
        <f>Constants!A16</f>
        <v>Electric Winch</v>
      </c>
      <c r="B16" s="37">
        <f>Constants!B16</f>
        <v>75</v>
      </c>
      <c r="C16" s="10">
        <f t="shared" si="1"/>
        <v>0</v>
      </c>
      <c r="D16" s="38">
        <f t="shared" si="0"/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</row>
    <row r="17" spans="1:28">
      <c r="A17" s="36" t="str">
        <f>Constants!A17</f>
        <v>Auto Pilot</v>
      </c>
      <c r="B17" s="37">
        <f>Constants!B17</f>
        <v>0.14918032786885246</v>
      </c>
      <c r="C17" s="10">
        <f t="shared" si="1"/>
        <v>4</v>
      </c>
      <c r="D17" s="38">
        <f t="shared" si="0"/>
        <v>0.59672131147540985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1</v>
      </c>
      <c r="N17" s="39">
        <v>1</v>
      </c>
      <c r="O17" s="39">
        <v>1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</row>
    <row r="18" spans="1:28">
      <c r="A18" s="36" t="str">
        <f>Constants!A18</f>
        <v>VHF</v>
      </c>
      <c r="B18" s="37">
        <f>Constants!B18</f>
        <v>0.35666666666666663</v>
      </c>
      <c r="C18" s="10">
        <f t="shared" si="1"/>
        <v>24</v>
      </c>
      <c r="D18" s="38">
        <f t="shared" si="0"/>
        <v>8.5599999999999987</v>
      </c>
      <c r="E18" s="39">
        <v>1</v>
      </c>
      <c r="F18" s="39">
        <v>1</v>
      </c>
      <c r="G18" s="39">
        <v>1</v>
      </c>
      <c r="H18" s="39">
        <v>1</v>
      </c>
      <c r="I18" s="39">
        <v>1</v>
      </c>
      <c r="J18" s="39">
        <v>1</v>
      </c>
      <c r="K18" s="39">
        <v>1</v>
      </c>
      <c r="L18" s="39">
        <v>1</v>
      </c>
      <c r="M18" s="39">
        <v>1</v>
      </c>
      <c r="N18" s="39">
        <v>1</v>
      </c>
      <c r="O18" s="39">
        <v>1</v>
      </c>
      <c r="P18" s="39">
        <v>1</v>
      </c>
      <c r="Q18" s="39">
        <v>1</v>
      </c>
      <c r="R18" s="39">
        <v>1</v>
      </c>
      <c r="S18" s="39">
        <v>1</v>
      </c>
      <c r="T18" s="39">
        <v>1</v>
      </c>
      <c r="U18" s="39">
        <v>1</v>
      </c>
      <c r="V18" s="39">
        <v>1</v>
      </c>
      <c r="W18" s="39">
        <v>1</v>
      </c>
      <c r="X18" s="39">
        <v>1</v>
      </c>
      <c r="Y18" s="39">
        <v>1</v>
      </c>
      <c r="Z18" s="39">
        <v>1</v>
      </c>
      <c r="AA18" s="39">
        <v>1</v>
      </c>
      <c r="AB18" s="39">
        <v>1</v>
      </c>
    </row>
    <row r="19" spans="1:28">
      <c r="A19" s="36" t="str">
        <f>Constants!A19</f>
        <v>Stereo</v>
      </c>
      <c r="B19" s="37">
        <f>Constants!B19</f>
        <v>1.4</v>
      </c>
      <c r="C19" s="10">
        <f t="shared" si="1"/>
        <v>24</v>
      </c>
      <c r="D19" s="38">
        <f t="shared" si="0"/>
        <v>33.599999999999994</v>
      </c>
      <c r="E19" s="39">
        <v>1</v>
      </c>
      <c r="F19" s="39">
        <v>1</v>
      </c>
      <c r="G19" s="39">
        <v>1</v>
      </c>
      <c r="H19" s="39">
        <v>1</v>
      </c>
      <c r="I19" s="39">
        <v>1</v>
      </c>
      <c r="J19" s="39">
        <v>1</v>
      </c>
      <c r="K19" s="39">
        <v>1</v>
      </c>
      <c r="L19" s="39">
        <v>1</v>
      </c>
      <c r="M19" s="39">
        <v>1</v>
      </c>
      <c r="N19" s="39">
        <v>1</v>
      </c>
      <c r="O19" s="39">
        <v>1</v>
      </c>
      <c r="P19" s="39">
        <v>1</v>
      </c>
      <c r="Q19" s="39">
        <v>1</v>
      </c>
      <c r="R19" s="39">
        <v>1</v>
      </c>
      <c r="S19" s="39">
        <v>1</v>
      </c>
      <c r="T19" s="39">
        <v>1</v>
      </c>
      <c r="U19" s="39">
        <v>1</v>
      </c>
      <c r="V19" s="39">
        <v>1</v>
      </c>
      <c r="W19" s="39">
        <v>1</v>
      </c>
      <c r="X19" s="39">
        <v>1</v>
      </c>
      <c r="Y19" s="39">
        <v>1</v>
      </c>
      <c r="Z19" s="39">
        <v>1</v>
      </c>
      <c r="AA19" s="39">
        <v>1</v>
      </c>
      <c r="AB19" s="39">
        <v>1</v>
      </c>
    </row>
    <row r="20" spans="1:28">
      <c r="A20" s="36" t="str">
        <f>Constants!A20</f>
        <v>Fans</v>
      </c>
      <c r="B20" s="37">
        <f>Constants!B20</f>
        <v>0.1</v>
      </c>
      <c r="C20" s="10">
        <f t="shared" si="1"/>
        <v>24</v>
      </c>
      <c r="D20" s="38">
        <f t="shared" si="0"/>
        <v>2.4000000000000004</v>
      </c>
      <c r="E20" s="39">
        <v>1</v>
      </c>
      <c r="F20" s="39">
        <v>1</v>
      </c>
      <c r="G20" s="39">
        <v>1</v>
      </c>
      <c r="H20" s="39">
        <v>1</v>
      </c>
      <c r="I20" s="39">
        <v>1</v>
      </c>
      <c r="J20" s="39">
        <v>1</v>
      </c>
      <c r="K20" s="39">
        <v>1</v>
      </c>
      <c r="L20" s="39">
        <v>1</v>
      </c>
      <c r="M20" s="39">
        <v>1</v>
      </c>
      <c r="N20" s="39">
        <v>1</v>
      </c>
      <c r="O20" s="39">
        <v>1</v>
      </c>
      <c r="P20" s="39">
        <v>1</v>
      </c>
      <c r="Q20" s="39">
        <v>1</v>
      </c>
      <c r="R20" s="39">
        <v>1</v>
      </c>
      <c r="S20" s="39">
        <v>1</v>
      </c>
      <c r="T20" s="39">
        <v>1</v>
      </c>
      <c r="U20" s="39">
        <v>1</v>
      </c>
      <c r="V20" s="39">
        <v>1</v>
      </c>
      <c r="W20" s="39">
        <v>1</v>
      </c>
      <c r="X20" s="39">
        <v>1</v>
      </c>
      <c r="Y20" s="39">
        <v>1</v>
      </c>
      <c r="Z20" s="39">
        <v>1</v>
      </c>
      <c r="AA20" s="39">
        <v>1</v>
      </c>
      <c r="AB20" s="39">
        <v>1</v>
      </c>
    </row>
    <row r="21" spans="1:28">
      <c r="A21" s="36" t="str">
        <f>Constants!A21</f>
        <v>TV (Inverter)</v>
      </c>
      <c r="B21" s="37">
        <f>Constants!B21</f>
        <v>2.5</v>
      </c>
      <c r="C21" s="10">
        <f t="shared" si="1"/>
        <v>0</v>
      </c>
      <c r="D21" s="38">
        <f t="shared" si="0"/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</row>
    <row r="22" spans="1:28">
      <c r="A22" s="36" t="str">
        <f>Constants!A22</f>
        <v>Macerator</v>
      </c>
      <c r="B22" s="37">
        <f>Constants!B22</f>
        <v>10</v>
      </c>
      <c r="C22" s="10">
        <f t="shared" si="1"/>
        <v>0.2</v>
      </c>
      <c r="D22" s="38">
        <f t="shared" si="0"/>
        <v>2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0.2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</row>
    <row r="23" spans="1:28">
      <c r="A23" s="36" t="str">
        <f>Constants!A23</f>
        <v>Pressure Water</v>
      </c>
      <c r="B23" s="37">
        <f>Constants!B23</f>
        <v>3</v>
      </c>
      <c r="C23" s="10">
        <f t="shared" si="1"/>
        <v>0.49999999999999994</v>
      </c>
      <c r="D23" s="38">
        <f t="shared" si="0"/>
        <v>1.4999999999999998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 t="shared" ref="K23:Y23" si="2">2/60</f>
        <v>3.3333333333333333E-2</v>
      </c>
      <c r="L23" s="39">
        <f t="shared" si="2"/>
        <v>3.3333333333333333E-2</v>
      </c>
      <c r="M23" s="39">
        <f t="shared" si="2"/>
        <v>3.3333333333333333E-2</v>
      </c>
      <c r="N23" s="39">
        <f t="shared" si="2"/>
        <v>3.3333333333333333E-2</v>
      </c>
      <c r="O23" s="39">
        <f t="shared" si="2"/>
        <v>3.3333333333333333E-2</v>
      </c>
      <c r="P23" s="39">
        <f t="shared" si="2"/>
        <v>3.3333333333333333E-2</v>
      </c>
      <c r="Q23" s="39">
        <f t="shared" si="2"/>
        <v>3.3333333333333333E-2</v>
      </c>
      <c r="R23" s="39">
        <f t="shared" si="2"/>
        <v>3.3333333333333333E-2</v>
      </c>
      <c r="S23" s="39">
        <f t="shared" si="2"/>
        <v>3.3333333333333333E-2</v>
      </c>
      <c r="T23" s="39">
        <f t="shared" si="2"/>
        <v>3.3333333333333333E-2</v>
      </c>
      <c r="U23" s="39">
        <f t="shared" si="2"/>
        <v>3.3333333333333333E-2</v>
      </c>
      <c r="V23" s="39">
        <f t="shared" si="2"/>
        <v>3.3333333333333333E-2</v>
      </c>
      <c r="W23" s="39">
        <f t="shared" si="2"/>
        <v>3.3333333333333333E-2</v>
      </c>
      <c r="X23" s="39">
        <f t="shared" si="2"/>
        <v>3.3333333333333333E-2</v>
      </c>
      <c r="Y23" s="39">
        <f t="shared" si="2"/>
        <v>3.3333333333333333E-2</v>
      </c>
      <c r="Z23" s="39">
        <v>0</v>
      </c>
      <c r="AA23" s="39">
        <v>0</v>
      </c>
      <c r="AB23" s="39">
        <v>0</v>
      </c>
    </row>
    <row r="24" spans="1:28">
      <c r="A24" s="36" t="str">
        <f>Constants!A24</f>
        <v>Coffee Maker (inverter)</v>
      </c>
      <c r="B24" s="37">
        <f>Constants!B24</f>
        <v>46.875</v>
      </c>
      <c r="C24" s="10">
        <f t="shared" si="1"/>
        <v>0</v>
      </c>
      <c r="D24" s="38">
        <f t="shared" si="0"/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</row>
    <row r="25" spans="1:28">
      <c r="A25" s="36" t="str">
        <f>Constants!A25</f>
        <v>Computer (inverter)</v>
      </c>
      <c r="B25" s="37">
        <f>Constants!B25</f>
        <v>1.2975778546712804</v>
      </c>
      <c r="C25" s="10">
        <f t="shared" si="1"/>
        <v>0</v>
      </c>
      <c r="D25" s="38">
        <f t="shared" si="0"/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</row>
    <row r="26" spans="1:28">
      <c r="A26" s="36" t="str">
        <f>Constants!A26</f>
        <v>Wall warts (inverter)</v>
      </c>
      <c r="B26" s="37">
        <f>Constants!B26</f>
        <v>1.2975778546712804</v>
      </c>
      <c r="C26" s="10">
        <f t="shared" si="1"/>
        <v>3</v>
      </c>
      <c r="D26" s="38">
        <f t="shared" si="0"/>
        <v>3.8927335640138412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</v>
      </c>
      <c r="P26" s="39">
        <v>1</v>
      </c>
      <c r="Q26" s="39">
        <v>1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</row>
    <row r="27" spans="1:28">
      <c r="A27" s="36" t="str">
        <f>Constants!A27</f>
        <v>Inflator/pump</v>
      </c>
      <c r="B27" s="37">
        <f>Constants!B27</f>
        <v>64.878892733564015</v>
      </c>
      <c r="C27" s="10">
        <f t="shared" si="1"/>
        <v>0</v>
      </c>
      <c r="D27" s="38">
        <f t="shared" si="0"/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</row>
    <row r="28" spans="1:28">
      <c r="A28" s="36" t="str">
        <f>Constants!A28</f>
        <v>Air conditioner (inverter)</v>
      </c>
      <c r="B28" s="37">
        <f>Constants!B28</f>
        <v>126.34083044982701</v>
      </c>
      <c r="C28" s="10">
        <f t="shared" si="1"/>
        <v>0</v>
      </c>
      <c r="D28" s="38">
        <f t="shared" si="0"/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</row>
    <row r="29" spans="1:28">
      <c r="A29" s="36" t="str">
        <f>Constants!A29</f>
        <v>SSB Radio</v>
      </c>
      <c r="B29" s="40">
        <f>Constants!B29</f>
        <v>0</v>
      </c>
      <c r="C29" s="10">
        <f t="shared" si="1"/>
        <v>0</v>
      </c>
      <c r="D29" s="38">
        <f t="shared" si="0"/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</row>
    <row r="30" spans="1:28">
      <c r="A30" s="8" t="s">
        <v>75</v>
      </c>
      <c r="B30" s="41">
        <f>D30/24</f>
        <v>-4.9372987150501473</v>
      </c>
      <c r="C30" s="42" t="s">
        <v>76</v>
      </c>
      <c r="D30" s="43">
        <f>-(SUM(D2:D29))</f>
        <v>-118.49516916120353</v>
      </c>
      <c r="E30" s="44">
        <f t="shared" ref="E30:AB30" si="3">-($B$2*E2+$B$3*E3+$B$4*E4+$B$5*E5+$B$6*E6+$B$6*E7+$B$8*E8+$B$9*E9+$B$10*E10+$B$11*E11+$B$12*E12+$B$13*E13+$B$14*E14+$B$15*E15+$B$16*E16+$B$17*E17+$B$18*E18+$B$19*E19+$B$20*E20+$B$21*E21+$B$22*E22+$B$23*E23+$B$24*E24+$B$25*E25+$B$26*E26+$B$27*E27+$B$28*E28+$B$29*E29)</f>
        <v>-5.5952380952380949</v>
      </c>
      <c r="F30" s="44">
        <f t="shared" si="3"/>
        <v>-4.5152380952380948</v>
      </c>
      <c r="G30" s="44">
        <f t="shared" si="3"/>
        <v>-4.5152380952380948</v>
      </c>
      <c r="H30" s="44">
        <f t="shared" si="3"/>
        <v>-4.4852380952380946</v>
      </c>
      <c r="I30" s="44">
        <f t="shared" si="3"/>
        <v>-4.4852380952380946</v>
      </c>
      <c r="J30" s="44">
        <f t="shared" si="3"/>
        <v>-4.4852380952380946</v>
      </c>
      <c r="K30" s="44">
        <f t="shared" si="3"/>
        <v>-4.5352380952380944</v>
      </c>
      <c r="L30" s="44">
        <f t="shared" si="3"/>
        <v>-4.385238095238094</v>
      </c>
      <c r="M30" s="44">
        <f t="shared" si="3"/>
        <v>-4.5344184231069473</v>
      </c>
      <c r="N30" s="44">
        <f t="shared" si="3"/>
        <v>-4.5344184231069473</v>
      </c>
      <c r="O30" s="44">
        <f t="shared" si="3"/>
        <v>-5.8319962777782273</v>
      </c>
      <c r="P30" s="44">
        <f t="shared" si="3"/>
        <v>-5.8319962777782273</v>
      </c>
      <c r="Q30" s="44">
        <f t="shared" si="3"/>
        <v>-7.7128159499093751</v>
      </c>
      <c r="R30" s="44">
        <f t="shared" si="3"/>
        <v>-4.385238095238094</v>
      </c>
      <c r="S30" s="44">
        <f t="shared" si="3"/>
        <v>-4.385238095238094</v>
      </c>
      <c r="T30" s="44">
        <f t="shared" si="3"/>
        <v>-4.7352380952380937</v>
      </c>
      <c r="U30" s="44">
        <f t="shared" si="3"/>
        <v>-4.7352380952380937</v>
      </c>
      <c r="V30" s="44">
        <f t="shared" si="3"/>
        <v>-4.385238095238094</v>
      </c>
      <c r="W30" s="44">
        <f t="shared" si="3"/>
        <v>-4.7452380952380944</v>
      </c>
      <c r="X30" s="44">
        <f t="shared" si="3"/>
        <v>-4.8152380952380938</v>
      </c>
      <c r="Y30" s="44">
        <f t="shared" si="3"/>
        <v>-5.5152380952380948</v>
      </c>
      <c r="Z30" s="44">
        <f t="shared" si="3"/>
        <v>-5.4152380952380952</v>
      </c>
      <c r="AA30" s="44">
        <f t="shared" si="3"/>
        <v>-5.4152380952380952</v>
      </c>
      <c r="AB30" s="44">
        <f t="shared" si="3"/>
        <v>-4.5152380952380948</v>
      </c>
    </row>
    <row r="31" spans="1:28">
      <c r="H31" s="45"/>
      <c r="J31" s="46"/>
    </row>
    <row r="32" spans="1:28">
      <c r="A32" t="s">
        <v>77</v>
      </c>
      <c r="B32" s="47">
        <f>Constants!B32</f>
        <v>90</v>
      </c>
      <c r="C32" s="10">
        <f>SUM(E32:AB32)</f>
        <v>2</v>
      </c>
      <c r="D32" s="38">
        <f>B32*C32</f>
        <v>180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1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1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</row>
    <row r="33" spans="1:28">
      <c r="A33" t="s">
        <v>78</v>
      </c>
      <c r="B33" s="49">
        <v>0</v>
      </c>
      <c r="C33" s="10">
        <f>SUM(E33:AB33)</f>
        <v>0</v>
      </c>
      <c r="D33" s="38">
        <f>B33*C33</f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</row>
    <row r="34" spans="1:28">
      <c r="A34" t="s">
        <v>208</v>
      </c>
      <c r="B34" s="49">
        <v>40</v>
      </c>
      <c r="C34" s="10">
        <f>SUM(E34:AB34)</f>
        <v>0</v>
      </c>
      <c r="D34" s="38">
        <f>B34*C34</f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</row>
    <row r="35" spans="1:28">
      <c r="C35" s="42" t="s">
        <v>79</v>
      </c>
      <c r="D35" s="43">
        <f>SUM(D32:D34)</f>
        <v>180</v>
      </c>
      <c r="E35" s="8">
        <f t="shared" ref="E35:AB35" si="4">$B$32*E32+$B$33*E33+$B$34*E34</f>
        <v>0</v>
      </c>
      <c r="F35" s="8">
        <f t="shared" si="4"/>
        <v>0</v>
      </c>
      <c r="G35" s="8">
        <f t="shared" si="4"/>
        <v>0</v>
      </c>
      <c r="H35" s="8">
        <f t="shared" si="4"/>
        <v>0</v>
      </c>
      <c r="I35" s="8">
        <f t="shared" si="4"/>
        <v>0</v>
      </c>
      <c r="J35" s="50">
        <f t="shared" si="4"/>
        <v>0</v>
      </c>
      <c r="K35" s="8">
        <f t="shared" si="4"/>
        <v>90</v>
      </c>
      <c r="L35" s="8">
        <f t="shared" si="4"/>
        <v>0</v>
      </c>
      <c r="M35" s="8">
        <f t="shared" si="4"/>
        <v>0</v>
      </c>
      <c r="N35" s="8">
        <f t="shared" si="4"/>
        <v>0</v>
      </c>
      <c r="O35" s="8">
        <f t="shared" si="4"/>
        <v>0</v>
      </c>
      <c r="P35" s="8">
        <f t="shared" si="4"/>
        <v>0</v>
      </c>
      <c r="Q35" s="8">
        <f t="shared" si="4"/>
        <v>0</v>
      </c>
      <c r="R35" s="8">
        <f t="shared" si="4"/>
        <v>0</v>
      </c>
      <c r="S35" s="8">
        <f t="shared" si="4"/>
        <v>0</v>
      </c>
      <c r="T35" s="8">
        <f t="shared" si="4"/>
        <v>0</v>
      </c>
      <c r="U35" s="8">
        <f t="shared" si="4"/>
        <v>0</v>
      </c>
      <c r="V35" s="8">
        <f t="shared" si="4"/>
        <v>90</v>
      </c>
      <c r="W35" s="8">
        <f t="shared" si="4"/>
        <v>0</v>
      </c>
      <c r="X35" s="8">
        <f t="shared" si="4"/>
        <v>0</v>
      </c>
      <c r="Y35" s="8">
        <f t="shared" si="4"/>
        <v>0</v>
      </c>
      <c r="Z35" s="8">
        <f t="shared" si="4"/>
        <v>0</v>
      </c>
      <c r="AA35" s="8">
        <f t="shared" si="4"/>
        <v>0</v>
      </c>
      <c r="AB35" s="8">
        <f t="shared" si="4"/>
        <v>0</v>
      </c>
    </row>
    <row r="36" spans="1:28">
      <c r="C36"/>
      <c r="D36"/>
      <c r="H36" s="35"/>
      <c r="J36" s="51"/>
    </row>
    <row r="37" spans="1:28">
      <c r="A37" s="11"/>
      <c r="B37"/>
      <c r="C37" s="42" t="s">
        <v>80</v>
      </c>
      <c r="D37" s="43">
        <f>SUM(E37:AB37)</f>
        <v>61.504830838796458</v>
      </c>
      <c r="E37" s="44">
        <f t="shared" ref="E37:AB37" si="5">E30+E35</f>
        <v>-5.5952380952380949</v>
      </c>
      <c r="F37" s="44">
        <f t="shared" si="5"/>
        <v>-4.5152380952380948</v>
      </c>
      <c r="G37" s="44">
        <f t="shared" si="5"/>
        <v>-4.5152380952380948</v>
      </c>
      <c r="H37" s="44">
        <f t="shared" si="5"/>
        <v>-4.4852380952380946</v>
      </c>
      <c r="I37" s="44">
        <f t="shared" si="5"/>
        <v>-4.4852380952380946</v>
      </c>
      <c r="J37" s="44">
        <f t="shared" si="5"/>
        <v>-4.4852380952380946</v>
      </c>
      <c r="K37" s="44">
        <f t="shared" si="5"/>
        <v>85.4647619047619</v>
      </c>
      <c r="L37" s="44">
        <f t="shared" si="5"/>
        <v>-4.385238095238094</v>
      </c>
      <c r="M37" s="44">
        <f t="shared" si="5"/>
        <v>-4.5344184231069473</v>
      </c>
      <c r="N37" s="44">
        <f t="shared" si="5"/>
        <v>-4.5344184231069473</v>
      </c>
      <c r="O37" s="44">
        <f t="shared" si="5"/>
        <v>-5.8319962777782273</v>
      </c>
      <c r="P37" s="44">
        <f t="shared" si="5"/>
        <v>-5.8319962777782273</v>
      </c>
      <c r="Q37" s="44">
        <f t="shared" si="5"/>
        <v>-7.7128159499093751</v>
      </c>
      <c r="R37" s="44">
        <f t="shared" si="5"/>
        <v>-4.385238095238094</v>
      </c>
      <c r="S37" s="44">
        <f t="shared" si="5"/>
        <v>-4.385238095238094</v>
      </c>
      <c r="T37" s="44">
        <f t="shared" si="5"/>
        <v>-4.7352380952380937</v>
      </c>
      <c r="U37" s="44">
        <f t="shared" si="5"/>
        <v>-4.7352380952380937</v>
      </c>
      <c r="V37" s="44">
        <f t="shared" si="5"/>
        <v>85.614761904761906</v>
      </c>
      <c r="W37" s="44">
        <f t="shared" si="5"/>
        <v>-4.7452380952380944</v>
      </c>
      <c r="X37" s="44">
        <f t="shared" si="5"/>
        <v>-4.8152380952380938</v>
      </c>
      <c r="Y37" s="44">
        <f t="shared" si="5"/>
        <v>-5.5152380952380948</v>
      </c>
      <c r="Z37" s="44">
        <f t="shared" si="5"/>
        <v>-5.4152380952380952</v>
      </c>
      <c r="AA37" s="44">
        <f t="shared" si="5"/>
        <v>-5.4152380952380952</v>
      </c>
      <c r="AB37" s="44">
        <f t="shared" si="5"/>
        <v>-4.5152380952380948</v>
      </c>
    </row>
    <row r="38" spans="1:28">
      <c r="B38"/>
      <c r="C38"/>
      <c r="D38"/>
    </row>
    <row r="39" spans="1:28">
      <c r="A39" s="52" t="s">
        <v>81</v>
      </c>
      <c r="B39" s="53">
        <f>Constants!B33</f>
        <v>390</v>
      </c>
      <c r="C39" s="54" t="s">
        <v>82</v>
      </c>
      <c r="D39"/>
      <c r="E39" s="55" t="b">
        <f>IF(D40/$B$39&lt;Constants!$C$36,Constants!$B$36,IF(D40/$B$39&lt;Constants!$C$37,Constants!$B$37,IF(D40/$B$39&lt;Constants!$C$38,Constants!$B$38,IF(D40/$B$39&lt;Constants!$C$39,Constants!$B$39,IF(D40/$B$39&lt;Constants!$C$40,Constants!$B$40,IF(D40/$B$39&lt;Constants!$C$41,Constants!$B$41,IF(D40/$B$39&lt;Constants!$C$42,Constants!$B$42,IF(D40/$B$39&lt;Constants!$C$43,Constants!$B$43,IF(D40/$B$39&lt;Constants!$C$44,Constants!$B$44)))))))))</f>
        <v>0</v>
      </c>
      <c r="F39" s="55">
        <f>IF(E40/$B$39&lt;Constants!$C$36,Constants!$B$36,IF(E40/$B$39&lt;Constants!$C$37,Constants!$B$37,IF(E40/$B$39&lt;Constants!$C$38,Constants!$B$38,IF(E40/$B$39&lt;Constants!$C$39,Constants!$B$39,IF(E40/$B$39&lt;Constants!$C$40,Constants!$B$40,IF(E40/$B$39&lt;Constants!$C$41,Constants!$B$41,IF(E40/$B$39&lt;Constants!$C$42,Constants!$B$42,IF(E40/$B$39&lt;Constants!$C$43,Constants!$B$43,IF(E40/$B$39&lt;Constants!$C$44,Constants!$B$44)))))))))</f>
        <v>6.8250000000000011</v>
      </c>
      <c r="G39" s="55">
        <f>IF(F40/$B$39&lt;Constants!$C$36,Constants!$B$36,IF(F40/$B$39&lt;Constants!$C$37,Constants!$B$37,IF(F40/$B$39&lt;Constants!$C$38,Constants!$B$38,IF(F40/$B$39&lt;Constants!$C$39,Constants!$B$39,IF(F40/$B$39&lt;Constants!$C$40,Constants!$B$40,IF(F40/$B$39&lt;Constants!$C$41,Constants!$B$41,IF(F40/$B$39&lt;Constants!$C$42,Constants!$B$42,IF(F40/$B$39&lt;Constants!$C$43,Constants!$B$43,IF(F40/$B$39&lt;Constants!$C$44,Constants!$B$44)))))))))</f>
        <v>6.8250000000000011</v>
      </c>
      <c r="H39" s="55">
        <f>IF(G40/$B$39&lt;Constants!$C$36,Constants!$B$36,IF(G40/$B$39&lt;Constants!$C$37,Constants!$B$37,IF(G40/$B$39&lt;Constants!$C$38,Constants!$B$38,IF(G40/$B$39&lt;Constants!$C$39,Constants!$B$39,IF(G40/$B$39&lt;Constants!$C$40,Constants!$B$40,IF(G40/$B$39&lt;Constants!$C$41,Constants!$B$41,IF(G40/$B$39&lt;Constants!$C$42,Constants!$B$42,IF(G40/$B$39&lt;Constants!$C$43,Constants!$B$43,IF(G40/$B$39&lt;Constants!$C$44,Constants!$B$44)))))))))</f>
        <v>6.8250000000000011</v>
      </c>
      <c r="I39" s="55">
        <f>IF(H40/$B$39&lt;Constants!$C$36,Constants!$B$36,IF(H40/$B$39&lt;Constants!$C$37,Constants!$B$37,IF(H40/$B$39&lt;Constants!$C$38,Constants!$B$38,IF(H40/$B$39&lt;Constants!$C$39,Constants!$B$39,IF(H40/$B$39&lt;Constants!$C$40,Constants!$B$40,IF(H40/$B$39&lt;Constants!$C$41,Constants!$B$41,IF(H40/$B$39&lt;Constants!$C$42,Constants!$B$42,IF(H40/$B$39&lt;Constants!$C$43,Constants!$B$43,IF(H40/$B$39&lt;Constants!$C$44,Constants!$B$44)))))))))</f>
        <v>10.725</v>
      </c>
      <c r="J39" s="55">
        <f>IF(I40/$B$39&lt;Constants!$C$36,Constants!$B$36,IF(I40/$B$39&lt;Constants!$C$37,Constants!$B$37,IF(I40/$B$39&lt;Constants!$C$38,Constants!$B$38,IF(I40/$B$39&lt;Constants!$C$39,Constants!$B$39,IF(I40/$B$39&lt;Constants!$C$40,Constants!$B$40,IF(I40/$B$39&lt;Constants!$C$41,Constants!$B$41,IF(I40/$B$39&lt;Constants!$C$42,Constants!$B$42,IF(I40/$B$39&lt;Constants!$C$43,Constants!$B$43,IF(I40/$B$39&lt;Constants!$C$44,Constants!$B$44)))))))))</f>
        <v>10.725</v>
      </c>
      <c r="K39" s="55">
        <f>IF(J40/$B$39&lt;Constants!$C$36,Constants!$B$36,IF(J40/$B$39&lt;Constants!$C$37,Constants!$B$37,IF(J40/$B$39&lt;Constants!$C$38,Constants!$B$38,IF(J40/$B$39&lt;Constants!$C$39,Constants!$B$39,IF(J40/$B$39&lt;Constants!$C$40,Constants!$B$40,IF(J40/$B$39&lt;Constants!$C$41,Constants!$B$41,IF(J40/$B$39&lt;Constants!$C$42,Constants!$B$42,IF(J40/$B$39&lt;Constants!$C$43,Constants!$B$43,IF(J40/$B$39&lt;Constants!$C$44,Constants!$B$44)))))))))</f>
        <v>10.725</v>
      </c>
      <c r="L39" s="55">
        <f>IF(K40/$B$39&lt;Constants!$C$36,Constants!$B$36,IF(K40/$B$39&lt;Constants!$C$37,Constants!$B$37,IF(K40/$B$39&lt;Constants!$C$38,Constants!$B$38,IF(K40/$B$39&lt;Constants!$C$39,Constants!$B$39,IF(K40/$B$39&lt;Constants!$C$40,Constants!$B$40,IF(K40/$B$39&lt;Constants!$C$41,Constants!$B$41,IF(K40/$B$39&lt;Constants!$C$42,Constants!$B$42,IF(K40/$B$39&lt;Constants!$C$43,Constants!$B$43,IF(K40/$B$39&lt;Constants!$C$44,Constants!$B$44)))))))))</f>
        <v>10.725</v>
      </c>
      <c r="M39" s="55">
        <f>IF(L40/$B$39&lt;Constants!$C$36,Constants!$B$36,IF(L40/$B$39&lt;Constants!$C$37,Constants!$B$37,IF(L40/$B$39&lt;Constants!$C$38,Constants!$B$38,IF(L40/$B$39&lt;Constants!$C$39,Constants!$B$39,IF(L40/$B$39&lt;Constants!$C$40,Constants!$B$40,IF(L40/$B$39&lt;Constants!$C$41,Constants!$B$41,IF(L40/$B$39&lt;Constants!$C$42,Constants!$B$42,IF(L40/$B$39&lt;Constants!$C$43,Constants!$B$43,IF(L40/$B$39&lt;Constants!$C$44,Constants!$B$44)))))))))</f>
        <v>10.725</v>
      </c>
      <c r="N39" s="55">
        <f>IF(M40/$B$39&lt;Constants!$C$36,Constants!$B$36,IF(M40/$B$39&lt;Constants!$C$37,Constants!$B$37,IF(M40/$B$39&lt;Constants!$C$38,Constants!$B$38,IF(M40/$B$39&lt;Constants!$C$39,Constants!$B$39,IF(M40/$B$39&lt;Constants!$C$40,Constants!$B$40,IF(M40/$B$39&lt;Constants!$C$41,Constants!$B$41,IF(M40/$B$39&lt;Constants!$C$42,Constants!$B$42,IF(M40/$B$39&lt;Constants!$C$43,Constants!$B$43,IF(M40/$B$39&lt;Constants!$C$44,Constants!$B$44)))))))))</f>
        <v>10.725</v>
      </c>
      <c r="O39" s="55">
        <f>IF(N40/$B$39&lt;Constants!$C$36,Constants!$B$36,IF(N40/$B$39&lt;Constants!$C$37,Constants!$B$37,IF(N40/$B$39&lt;Constants!$C$38,Constants!$B$38,IF(N40/$B$39&lt;Constants!$C$39,Constants!$B$39,IF(N40/$B$39&lt;Constants!$C$40,Constants!$B$40,IF(N40/$B$39&lt;Constants!$C$41,Constants!$B$41,IF(N40/$B$39&lt;Constants!$C$42,Constants!$B$42,IF(N40/$B$39&lt;Constants!$C$43,Constants!$B$43,IF(N40/$B$39&lt;Constants!$C$44,Constants!$B$44)))))))))</f>
        <v>15.6</v>
      </c>
      <c r="P39" s="55">
        <f>IF(O40/$B$39&lt;Constants!$C$36,Constants!$B$36,IF(O40/$B$39&lt;Constants!$C$37,Constants!$B$37,IF(O40/$B$39&lt;Constants!$C$38,Constants!$B$38,IF(O40/$B$39&lt;Constants!$C$39,Constants!$B$39,IF(O40/$B$39&lt;Constants!$C$40,Constants!$B$40,IF(O40/$B$39&lt;Constants!$C$41,Constants!$B$41,IF(O40/$B$39&lt;Constants!$C$42,Constants!$B$42,IF(O40/$B$39&lt;Constants!$C$43,Constants!$B$43,IF(O40/$B$39&lt;Constants!$C$44,Constants!$B$44)))))))))</f>
        <v>15.6</v>
      </c>
      <c r="Q39" s="55">
        <f>IF(P40/$B$39&lt;Constants!$C$36,Constants!$B$36,IF(P40/$B$39&lt;Constants!$C$37,Constants!$B$37,IF(P40/$B$39&lt;Constants!$C$38,Constants!$B$38,IF(P40/$B$39&lt;Constants!$C$39,Constants!$B$39,IF(P40/$B$39&lt;Constants!$C$40,Constants!$B$40,IF(P40/$B$39&lt;Constants!$C$41,Constants!$B$41,IF(P40/$B$39&lt;Constants!$C$42,Constants!$B$42,IF(P40/$B$39&lt;Constants!$C$43,Constants!$B$43,IF(P40/$B$39&lt;Constants!$C$44,Constants!$B$44)))))))))</f>
        <v>15.6</v>
      </c>
      <c r="R39" s="55">
        <f>IF(Q40/$B$39&lt;Constants!$C$36,Constants!$B$36,IF(Q40/$B$39&lt;Constants!$C$37,Constants!$B$37,IF(Q40/$B$39&lt;Constants!$C$38,Constants!$B$38,IF(Q40/$B$39&lt;Constants!$C$39,Constants!$B$39,IF(Q40/$B$39&lt;Constants!$C$40,Constants!$B$40,IF(Q40/$B$39&lt;Constants!$C$41,Constants!$B$41,IF(Q40/$B$39&lt;Constants!$C$42,Constants!$B$42,IF(Q40/$B$39&lt;Constants!$C$43,Constants!$B$43,IF(Q40/$B$39&lt;Constants!$C$44,Constants!$B$44)))))))))</f>
        <v>23.4</v>
      </c>
      <c r="S39" s="55">
        <f>IF(R40/$B$39&lt;Constants!$C$36,Constants!$B$36,IF(R40/$B$39&lt;Constants!$C$37,Constants!$B$37,IF(R40/$B$39&lt;Constants!$C$38,Constants!$B$38,IF(R40/$B$39&lt;Constants!$C$39,Constants!$B$39,IF(R40/$B$39&lt;Constants!$C$40,Constants!$B$40,IF(R40/$B$39&lt;Constants!$C$41,Constants!$B$41,IF(R40/$B$39&lt;Constants!$C$42,Constants!$B$42,IF(R40/$B$39&lt;Constants!$C$43,Constants!$B$43,IF(R40/$B$39&lt;Constants!$C$44,Constants!$B$44)))))))))</f>
        <v>23.4</v>
      </c>
      <c r="T39" s="55">
        <f>IF(S40/$B$39&lt;Constants!$C$36,Constants!$B$36,IF(S40/$B$39&lt;Constants!$C$37,Constants!$B$37,IF(S40/$B$39&lt;Constants!$C$38,Constants!$B$38,IF(S40/$B$39&lt;Constants!$C$39,Constants!$B$39,IF(S40/$B$39&lt;Constants!$C$40,Constants!$B$40,IF(S40/$B$39&lt;Constants!$C$41,Constants!$B$41,IF(S40/$B$39&lt;Constants!$C$42,Constants!$B$42,IF(S40/$B$39&lt;Constants!$C$43,Constants!$B$43,IF(S40/$B$39&lt;Constants!$C$44,Constants!$B$44)))))))))</f>
        <v>31.2</v>
      </c>
      <c r="U39" s="55">
        <f>IF(T40/$B$39&lt;Constants!$C$36,Constants!$B$36,IF(T40/$B$39&lt;Constants!$C$37,Constants!$B$37,IF(T40/$B$39&lt;Constants!$C$38,Constants!$B$38,IF(T40/$B$39&lt;Constants!$C$39,Constants!$B$39,IF(T40/$B$39&lt;Constants!$C$40,Constants!$B$40,IF(T40/$B$39&lt;Constants!$C$41,Constants!$B$41,IF(T40/$B$39&lt;Constants!$C$42,Constants!$B$42,IF(T40/$B$39&lt;Constants!$C$43,Constants!$B$43,IF(T40/$B$39&lt;Constants!$C$44,Constants!$B$44)))))))))</f>
        <v>31.2</v>
      </c>
      <c r="V39" s="55">
        <f>IF(U40/$B$39&lt;Constants!$C$36,Constants!$B$36,IF(U40/$B$39&lt;Constants!$C$37,Constants!$B$37,IF(U40/$B$39&lt;Constants!$C$38,Constants!$B$38,IF(U40/$B$39&lt;Constants!$C$39,Constants!$B$39,IF(U40/$B$39&lt;Constants!$C$40,Constants!$B$40,IF(U40/$B$39&lt;Constants!$C$41,Constants!$B$41,IF(U40/$B$39&lt;Constants!$C$42,Constants!$B$42,IF(U40/$B$39&lt;Constants!$C$43,Constants!$B$43,IF(U40/$B$39&lt;Constants!$C$44,Constants!$B$44)))))))))</f>
        <v>31.2</v>
      </c>
      <c r="W39" s="55">
        <f>IF(V40/$B$39&lt;Constants!$C$36,Constants!$B$36,IF(V40/$B$39&lt;Constants!$C$37,Constants!$B$37,IF(V40/$B$39&lt;Constants!$C$38,Constants!$B$38,IF(V40/$B$39&lt;Constants!$C$39,Constants!$B$39,IF(V40/$B$39&lt;Constants!$C$40,Constants!$B$40,IF(V40/$B$39&lt;Constants!$C$41,Constants!$B$41,IF(V40/$B$39&lt;Constants!$C$42,Constants!$B$42,IF(V40/$B$39&lt;Constants!$C$43,Constants!$B$43,IF(V40/$B$39&lt;Constants!$C$44,Constants!$B$44)))))))))</f>
        <v>23.4</v>
      </c>
      <c r="X39" s="55">
        <f>IF(W40/$B$39&lt;Constants!$C$36,Constants!$B$36,IF(W40/$B$39&lt;Constants!$C$37,Constants!$B$37,IF(W40/$B$39&lt;Constants!$C$38,Constants!$B$38,IF(W40/$B$39&lt;Constants!$C$39,Constants!$B$39,IF(W40/$B$39&lt;Constants!$C$40,Constants!$B$40,IF(W40/$B$39&lt;Constants!$C$41,Constants!$B$41,IF(W40/$B$39&lt;Constants!$C$42,Constants!$B$42,IF(W40/$B$39&lt;Constants!$C$43,Constants!$B$43,IF(W40/$B$39&lt;Constants!$C$44,Constants!$B$44)))))))))</f>
        <v>23.4</v>
      </c>
      <c r="Y39" s="55">
        <f>IF(X40/$B$39&lt;Constants!$C$36,Constants!$B$36,IF(X40/$B$39&lt;Constants!$C$37,Constants!$B$37,IF(X40/$B$39&lt;Constants!$C$38,Constants!$B$38,IF(X40/$B$39&lt;Constants!$C$39,Constants!$B$39,IF(X40/$B$39&lt;Constants!$C$40,Constants!$B$40,IF(X40/$B$39&lt;Constants!$C$41,Constants!$B$41,IF(X40/$B$39&lt;Constants!$C$42,Constants!$B$42,IF(X40/$B$39&lt;Constants!$C$43,Constants!$B$43,IF(X40/$B$39&lt;Constants!$C$44,Constants!$B$44)))))))))</f>
        <v>23.4</v>
      </c>
      <c r="Z39" s="55">
        <f>IF(Y40/$B$39&lt;Constants!$C$36,Constants!$B$36,IF(Y40/$B$39&lt;Constants!$C$37,Constants!$B$37,IF(Y40/$B$39&lt;Constants!$C$38,Constants!$B$38,IF(Y40/$B$39&lt;Constants!$C$39,Constants!$B$39,IF(Y40/$B$39&lt;Constants!$C$40,Constants!$B$40,IF(Y40/$B$39&lt;Constants!$C$41,Constants!$B$41,IF(Y40/$B$39&lt;Constants!$C$42,Constants!$B$42,IF(Y40/$B$39&lt;Constants!$C$43,Constants!$B$43,IF(Y40/$B$39&lt;Constants!$C$44,Constants!$B$44)))))))))</f>
        <v>31.2</v>
      </c>
      <c r="AA39" s="55">
        <f>IF(Z40/$B$39&lt;Constants!$C$36,Constants!$B$36,IF(Z40/$B$39&lt;Constants!$C$37,Constants!$B$37,IF(Z40/$B$39&lt;Constants!$C$38,Constants!$B$38,IF(Z40/$B$39&lt;Constants!$C$39,Constants!$B$39,IF(Z40/$B$39&lt;Constants!$C$40,Constants!$B$40,IF(Z40/$B$39&lt;Constants!$C$41,Constants!$B$41,IF(Z40/$B$39&lt;Constants!$C$42,Constants!$B$42,IF(Z40/$B$39&lt;Constants!$C$43,Constants!$B$43,IF(Z40/$B$39&lt;Constants!$C$44,Constants!$B$44)))))))))</f>
        <v>31.2</v>
      </c>
      <c r="AB39" s="55">
        <f>IF(AA40/$B$39&lt;Constants!$C$36,Constants!$B$36,IF(AA40/$B$39&lt;Constants!$C$37,Constants!$B$37,IF(AA40/$B$39&lt;Constants!$C$38,Constants!$B$38,IF(AA40/$B$39&lt;Constants!$C$39,Constants!$B$39,IF(AA40/$B$39&lt;Constants!$C$40,Constants!$B$40,IF(AA40/$B$39&lt;Constants!$C$41,Constants!$B$41,IF(AA40/$B$39&lt;Constants!$C$42,Constants!$B$42,IF(AA40/$B$39&lt;Constants!$C$43,Constants!$B$43,IF(AA40/$B$39&lt;Constants!$C$44,Constants!$B$44)))))))))</f>
        <v>46.8</v>
      </c>
    </row>
    <row r="40" spans="1:28">
      <c r="A40" s="52" t="str">
        <f>Constants!A35</f>
        <v>Max Bulk Charge rate</v>
      </c>
      <c r="B40" s="52">
        <f>Constants!B35</f>
        <v>90</v>
      </c>
      <c r="C40" t="s">
        <v>84</v>
      </c>
      <c r="D40" s="56">
        <f>B39</f>
        <v>390</v>
      </c>
      <c r="E40" s="57">
        <f>IF(AND(D40+E$37&gt;$B$39,E$37&lt;E39),$B$39,IF(E$37&lt;0,D40+E$37/Constants!$B$34,IF(E$37&gt;E$39,D40+E39*Constants!$B$34,D40+E$37*Constants!$B$34)))</f>
        <v>383.00595238095241</v>
      </c>
      <c r="F40" s="57">
        <f>IF(AND(E40+F$37&gt;$B$39,F$37&lt;F39),$B$39,IF(F$37&lt;0,E40+F$37/Constants!$B$34,IF(F$37&gt;F$39,E40+F39*Constants!$B$34,E40+F$37*Constants!$B$34)))</f>
        <v>377.36190476190478</v>
      </c>
      <c r="G40" s="57">
        <f>IF(AND(F40+G$37&gt;$B$39,G$37&lt;G39),$B$39,IF(G$37&lt;0,F40+G$37/Constants!$B$34,IF(G$37&gt;G$39,F40+G39*Constants!$B$34,F40+G$37*Constants!$B$34)))</f>
        <v>371.71785714285716</v>
      </c>
      <c r="H40" s="57">
        <f>IF(AND(G40+H$37&gt;$B$39,H$37&lt;H39),$B$39,IF(H$37&lt;0,G40+H$37/Constants!$B$34,IF(H$37&gt;H$39,G40+H39*Constants!$B$34,G40+H$37*Constants!$B$34)))</f>
        <v>366.11130952380955</v>
      </c>
      <c r="I40" s="57">
        <f>IF(AND(H40+I$37&gt;$B$39,I$37&lt;I39),$B$39,IF(I$37&lt;0,H40+I$37/Constants!$B$34,IF(I$37&gt;I$39,H40+I39*Constants!$B$34,H40+I$37*Constants!$B$34)))</f>
        <v>360.50476190476195</v>
      </c>
      <c r="J40" s="57">
        <f>IF(AND(I40+J$37&gt;$B$39,J$37&lt;J39),$B$39,IF(J$37&lt;0,I40+J$37/Constants!$B$34,IF(J$37&gt;J$39,I40+J39*Constants!$B$34,I40+J$37*Constants!$B$34)))</f>
        <v>354.89821428571435</v>
      </c>
      <c r="K40" s="57">
        <f>IF(AND(J40+K$37&gt;$B$39,K$37&lt;K39),$B$39,IF(K$37&lt;0,J40+K$37/Constants!$B$34,IF(K$37&gt;K$39,J40+K39*Constants!$B$34,J40+K$37*Constants!$B$34)))</f>
        <v>363.47821428571433</v>
      </c>
      <c r="L40" s="57">
        <f>IF(AND(K40+L$37&gt;$B$39,L$37&lt;L39),$B$39,IF(L$37&lt;0,K40+L$37/Constants!$B$34,IF(L$37&gt;L$39,K40+L39*Constants!$B$34,K40+L$37*Constants!$B$34)))</f>
        <v>357.99666666666673</v>
      </c>
      <c r="M40" s="57">
        <f>IF(AND(L40+M$37&gt;$B$39,M$37&lt;M39),$B$39,IF(M$37&lt;0,L40+M$37/Constants!$B$34,IF(M$37&gt;M$39,L40+M39*Constants!$B$34,L40+M$37*Constants!$B$34)))</f>
        <v>352.32864363778305</v>
      </c>
      <c r="N40" s="57">
        <f>IF(AND(M40+N$37&gt;$B$39,N$37&lt;N39),$B$39,IF(N$37&lt;0,M40+N$37/Constants!$B$34,IF(N$37&gt;N$39,M40+N39*Constants!$B$34,M40+N$37*Constants!$B$34)))</f>
        <v>346.66062060889936</v>
      </c>
      <c r="O40" s="57">
        <f>IF(AND(N40+O$37&gt;$B$39,O$37&lt;O39),$B$39,IF(O$37&lt;0,N40+O$37/Constants!$B$34,IF(O$37&gt;O$39,N40+O39*Constants!$B$34,N40+O$37*Constants!$B$34)))</f>
        <v>339.37062526167659</v>
      </c>
      <c r="P40" s="57">
        <f>IF(AND(O40+P$37&gt;$B$39,P$37&lt;P39),$B$39,IF(P$37&lt;0,O40+P$37/Constants!$B$34,IF(P$37&gt;P$39,O40+P39*Constants!$B$34,O40+P$37*Constants!$B$34)))</f>
        <v>332.08062991445382</v>
      </c>
      <c r="Q40" s="57">
        <f>IF(AND(P40+Q$37&gt;$B$39,Q$37&lt;Q39),$B$39,IF(Q$37&lt;0,P40+Q$37/Constants!$B$34,IF(Q$37&gt;Q$39,P40+Q39*Constants!$B$34,P40+Q$37*Constants!$B$34)))</f>
        <v>322.43960997706711</v>
      </c>
      <c r="R40" s="57">
        <f>IF(AND(Q40+R$37&gt;$B$39,R$37&lt;R39),$B$39,IF(R$37&lt;0,Q40+R$37/Constants!$B$34,IF(R$37&gt;R$39,Q40+R39*Constants!$B$34,Q40+R$37*Constants!$B$34)))</f>
        <v>316.9580623580195</v>
      </c>
      <c r="S40" s="57">
        <f>IF(AND(R40+S$37&gt;$B$39,S$37&lt;S39),$B$39,IF(S$37&lt;0,R40+S$37/Constants!$B$34,IF(S$37&gt;S$39,R40+S39*Constants!$B$34,R40+S$37*Constants!$B$34)))</f>
        <v>311.4765147389719</v>
      </c>
      <c r="T40" s="57">
        <f>IF(AND(S40+T$37&gt;$B$39,T$37&lt;T39),$B$39,IF(T$37&lt;0,S40+T$37/Constants!$B$34,IF(T$37&gt;T$39,S40+T39*Constants!$B$34,S40+T$37*Constants!$B$34)))</f>
        <v>305.5574671199243</v>
      </c>
      <c r="U40" s="57">
        <f>IF(AND(T40+U$37&gt;$B$39,U$37&lt;U39),$B$39,IF(U$37&lt;0,T40+U$37/Constants!$B$34,IF(U$37&gt;U$39,T40+U39*Constants!$B$34,T40+U$37*Constants!$B$34)))</f>
        <v>299.63841950087669</v>
      </c>
      <c r="V40" s="57">
        <f>IF(AND(U40+V$37&gt;$B$39,V$37&lt;V39),$B$39,IF(V$37&lt;0,U40+V$37/Constants!$B$34,IF(V$37&gt;V$39,U40+V39*Constants!$B$34,U40+V$37*Constants!$B$34)))</f>
        <v>324.59841950087667</v>
      </c>
      <c r="W40" s="57">
        <f>IF(AND(V40+W$37&gt;$B$39,W$37&lt;W39),$B$39,IF(W$37&lt;0,V40+W$37/Constants!$B$34,IF(W$37&gt;W$39,V40+W39*Constants!$B$34,V40+W$37*Constants!$B$34)))</f>
        <v>318.66687188182908</v>
      </c>
      <c r="X40" s="57">
        <f>IF(AND(W40+X$37&gt;$B$39,X$37&lt;X39),$B$39,IF(X$37&lt;0,W40+X$37/Constants!$B$34,IF(X$37&gt;X$39,W40+X39*Constants!$B$34,W40+X$37*Constants!$B$34)))</f>
        <v>312.64782426278146</v>
      </c>
      <c r="Y40" s="57">
        <f>IF(AND(X40+Y$37&gt;$B$39,Y$37&lt;Y39),$B$39,IF(Y$37&lt;0,X40+Y$37/Constants!$B$34,IF(Y$37&gt;Y$39,X40+Y39*Constants!$B$34,X40+Y$37*Constants!$B$34)))</f>
        <v>305.75377664373383</v>
      </c>
      <c r="Z40" s="57">
        <f>IF(AND(Y40+Z$37&gt;$B$39,Z$37&lt;Z39),$B$39,IF(Z$37&lt;0,Y40+Z$37/Constants!$B$34,IF(Z$37&gt;Z$39,Y40+Z39*Constants!$B$34,Y40+Z$37*Constants!$B$34)))</f>
        <v>298.9847290246862</v>
      </c>
      <c r="AA40" s="57">
        <f>IF(AND(Z40+AA$37&gt;$B$39,AA$37&lt;AA39),$B$39,IF(AA$37&lt;0,Z40+AA$37/Constants!$B$34,IF(AA$37&gt;AA$39,Z40+AA39*Constants!$B$34,Z40+AA$37*Constants!$B$34)))</f>
        <v>292.21568140563858</v>
      </c>
      <c r="AB40" s="57">
        <f>IF(AND(AA40+AB$37&gt;$B$39,AB$37&lt;AB39),$B$39,IF(AB$37&lt;0,AA40+AB$37/Constants!$B$34,IF(AB$37&gt;AB$39,AA40+AB39*Constants!$B$34,AA40+AB$37*Constants!$B$34)))</f>
        <v>286.57163378659095</v>
      </c>
    </row>
    <row r="41" spans="1:28">
      <c r="B41"/>
      <c r="C41" s="54" t="s">
        <v>82</v>
      </c>
      <c r="D41" s="58"/>
      <c r="E41" s="55">
        <f>IF(D42/$B$39&lt;Constants!$C$36,Constants!$B$36,IF(D42/$B$39&lt;Constants!$C$37,Constants!$B$37,IF(D42/$B$39&lt;Constants!$C$38,Constants!$B$38,IF(D42/$B$39&lt;Constants!$C$39,Constants!$B$39,IF(D42/$B$39&lt;Constants!$C$40,Constants!$B$40,IF(D42/$B$39&lt;Constants!$C$41,Constants!$B$41,IF(D42/$B$39&lt;Constants!$C$42,Constants!$B$42,IF(D42/$B$39&lt;Constants!$C$43,Constants!$B$43,IF(D42/$B$39&lt;Constants!$C$44,Constants!$B$44)))))))))</f>
        <v>46.8</v>
      </c>
      <c r="F41" s="55">
        <f>IF(E42/$B$39&lt;Constants!$C$36,Constants!$B$36,IF(E42/$B$39&lt;Constants!$C$37,Constants!$B$37,IF(E42/$B$39&lt;Constants!$C$38,Constants!$B$38,IF(E42/$B$39&lt;Constants!$C$39,Constants!$B$39,IF(E42/$B$39&lt;Constants!$C$40,Constants!$B$40,IF(E42/$B$39&lt;Constants!$C$41,Constants!$B$41,IF(E42/$B$39&lt;Constants!$C$42,Constants!$B$42,IF(E42/$B$39&lt;Constants!$C$43,Constants!$B$43,IF(E42/$B$39&lt;Constants!$C$44,Constants!$B$44)))))))))</f>
        <v>46.8</v>
      </c>
      <c r="G41" s="55">
        <f>IF(F42/$B$39&lt;Constants!$C$36,Constants!$B$36,IF(F42/$B$39&lt;Constants!$C$37,Constants!$B$37,IF(F42/$B$39&lt;Constants!$C$38,Constants!$B$38,IF(F42/$B$39&lt;Constants!$C$39,Constants!$B$39,IF(F42/$B$39&lt;Constants!$C$40,Constants!$B$40,IF(F42/$B$39&lt;Constants!$C$41,Constants!$B$41,IF(F42/$B$39&lt;Constants!$C$42,Constants!$B$42,IF(F42/$B$39&lt;Constants!$C$43,Constants!$B$43,IF(F42/$B$39&lt;Constants!$C$44,Constants!$B$44)))))))))</f>
        <v>46.8</v>
      </c>
      <c r="H41" s="55">
        <f>IF(G42/$B$39&lt;Constants!$C$36,Constants!$B$36,IF(G42/$B$39&lt;Constants!$C$37,Constants!$B$37,IF(G42/$B$39&lt;Constants!$C$38,Constants!$B$38,IF(G42/$B$39&lt;Constants!$C$39,Constants!$B$39,IF(G42/$B$39&lt;Constants!$C$40,Constants!$B$40,IF(G42/$B$39&lt;Constants!$C$41,Constants!$B$41,IF(G42/$B$39&lt;Constants!$C$42,Constants!$B$42,IF(G42/$B$39&lt;Constants!$C$43,Constants!$B$43,IF(G42/$B$39&lt;Constants!$C$44,Constants!$B$44)))))))))</f>
        <v>76.05</v>
      </c>
      <c r="I41" s="55">
        <f>IF(H42/$B$39&lt;Constants!$C$36,Constants!$B$36,IF(H42/$B$39&lt;Constants!$C$37,Constants!$B$37,IF(H42/$B$39&lt;Constants!$C$38,Constants!$B$38,IF(H42/$B$39&lt;Constants!$C$39,Constants!$B$39,IF(H42/$B$39&lt;Constants!$C$40,Constants!$B$40,IF(H42/$B$39&lt;Constants!$C$41,Constants!$B$41,IF(H42/$B$39&lt;Constants!$C$42,Constants!$B$42,IF(H42/$B$39&lt;Constants!$C$43,Constants!$B$43,IF(H42/$B$39&lt;Constants!$C$44,Constants!$B$44)))))))))</f>
        <v>76.05</v>
      </c>
      <c r="J41" s="55">
        <f>IF(I42/$B$39&lt;Constants!$C$36,Constants!$B$36,IF(I42/$B$39&lt;Constants!$C$37,Constants!$B$37,IF(I42/$B$39&lt;Constants!$C$38,Constants!$B$38,IF(I42/$B$39&lt;Constants!$C$39,Constants!$B$39,IF(I42/$B$39&lt;Constants!$C$40,Constants!$B$40,IF(I42/$B$39&lt;Constants!$C$41,Constants!$B$41,IF(I42/$B$39&lt;Constants!$C$42,Constants!$B$42,IF(I42/$B$39&lt;Constants!$C$43,Constants!$B$43,IF(I42/$B$39&lt;Constants!$C$44,Constants!$B$44)))))))))</f>
        <v>76.05</v>
      </c>
      <c r="K41" s="55">
        <f>IF(J42/$B$39&lt;Constants!$C$36,Constants!$B$36,IF(J42/$B$39&lt;Constants!$C$37,Constants!$B$37,IF(J42/$B$39&lt;Constants!$C$38,Constants!$B$38,IF(J42/$B$39&lt;Constants!$C$39,Constants!$B$39,IF(J42/$B$39&lt;Constants!$C$40,Constants!$B$40,IF(J42/$B$39&lt;Constants!$C$41,Constants!$B$41,IF(J42/$B$39&lt;Constants!$C$42,Constants!$B$42,IF(J42/$B$39&lt;Constants!$C$43,Constants!$B$43,IF(J42/$B$39&lt;Constants!$C$44,Constants!$B$44)))))))))</f>
        <v>95.55</v>
      </c>
      <c r="L41" s="55">
        <f>IF(K42/$B$39&lt;Constants!$C$36,Constants!$B$36,IF(K42/$B$39&lt;Constants!$C$37,Constants!$B$37,IF(K42/$B$39&lt;Constants!$C$38,Constants!$B$38,IF(K42/$B$39&lt;Constants!$C$39,Constants!$B$39,IF(K42/$B$39&lt;Constants!$C$40,Constants!$B$40,IF(K42/$B$39&lt;Constants!$C$41,Constants!$B$41,IF(K42/$B$39&lt;Constants!$C$42,Constants!$B$42,IF(K42/$B$39&lt;Constants!$C$43,Constants!$B$43,IF(K42/$B$39&lt;Constants!$C$44,Constants!$B$44)))))))))</f>
        <v>23.4</v>
      </c>
      <c r="M41" s="55">
        <f>IF(L42/$B$39&lt;Constants!$C$36,Constants!$B$36,IF(L42/$B$39&lt;Constants!$C$37,Constants!$B$37,IF(L42/$B$39&lt;Constants!$C$38,Constants!$B$38,IF(L42/$B$39&lt;Constants!$C$39,Constants!$B$39,IF(L42/$B$39&lt;Constants!$C$40,Constants!$B$40,IF(L42/$B$39&lt;Constants!$C$41,Constants!$B$41,IF(L42/$B$39&lt;Constants!$C$42,Constants!$B$42,IF(L42/$B$39&lt;Constants!$C$43,Constants!$B$43,IF(L42/$B$39&lt;Constants!$C$44,Constants!$B$44)))))))))</f>
        <v>23.4</v>
      </c>
      <c r="N41" s="55">
        <f>IF(M42/$B$39&lt;Constants!$C$36,Constants!$B$36,IF(M42/$B$39&lt;Constants!$C$37,Constants!$B$37,IF(M42/$B$39&lt;Constants!$C$38,Constants!$B$38,IF(M42/$B$39&lt;Constants!$C$39,Constants!$B$39,IF(M42/$B$39&lt;Constants!$C$40,Constants!$B$40,IF(M42/$B$39&lt;Constants!$C$41,Constants!$B$41,IF(M42/$B$39&lt;Constants!$C$42,Constants!$B$42,IF(M42/$B$39&lt;Constants!$C$43,Constants!$B$43,IF(M42/$B$39&lt;Constants!$C$44,Constants!$B$44)))))))))</f>
        <v>23.4</v>
      </c>
      <c r="O41" s="55">
        <f>IF(N42/$B$39&lt;Constants!$C$36,Constants!$B$36,IF(N42/$B$39&lt;Constants!$C$37,Constants!$B$37,IF(N42/$B$39&lt;Constants!$C$38,Constants!$B$38,IF(N42/$B$39&lt;Constants!$C$39,Constants!$B$39,IF(N42/$B$39&lt;Constants!$C$40,Constants!$B$40,IF(N42/$B$39&lt;Constants!$C$41,Constants!$B$41,IF(N42/$B$39&lt;Constants!$C$42,Constants!$B$42,IF(N42/$B$39&lt;Constants!$C$43,Constants!$B$43,IF(N42/$B$39&lt;Constants!$C$44,Constants!$B$44)))))))))</f>
        <v>31.2</v>
      </c>
      <c r="P41" s="55">
        <f>IF(O42/$B$39&lt;Constants!$C$36,Constants!$B$36,IF(O42/$B$39&lt;Constants!$C$37,Constants!$B$37,IF(O42/$B$39&lt;Constants!$C$38,Constants!$B$38,IF(O42/$B$39&lt;Constants!$C$39,Constants!$B$39,IF(O42/$B$39&lt;Constants!$C$40,Constants!$B$40,IF(O42/$B$39&lt;Constants!$C$41,Constants!$B$41,IF(O42/$B$39&lt;Constants!$C$42,Constants!$B$42,IF(O42/$B$39&lt;Constants!$C$43,Constants!$B$43,IF(O42/$B$39&lt;Constants!$C$44,Constants!$B$44)))))))))</f>
        <v>31.2</v>
      </c>
      <c r="Q41" s="55">
        <f>IF(P42/$B$39&lt;Constants!$C$36,Constants!$B$36,IF(P42/$B$39&lt;Constants!$C$37,Constants!$B$37,IF(P42/$B$39&lt;Constants!$C$38,Constants!$B$38,IF(P42/$B$39&lt;Constants!$C$39,Constants!$B$39,IF(P42/$B$39&lt;Constants!$C$40,Constants!$B$40,IF(P42/$B$39&lt;Constants!$C$41,Constants!$B$41,IF(P42/$B$39&lt;Constants!$C$42,Constants!$B$42,IF(P42/$B$39&lt;Constants!$C$43,Constants!$B$43,IF(P42/$B$39&lt;Constants!$C$44,Constants!$B$44)))))))))</f>
        <v>31.2</v>
      </c>
      <c r="R41" s="55">
        <f>IF(Q42/$B$39&lt;Constants!$C$36,Constants!$B$36,IF(Q42/$B$39&lt;Constants!$C$37,Constants!$B$37,IF(Q42/$B$39&lt;Constants!$C$38,Constants!$B$38,IF(Q42/$B$39&lt;Constants!$C$39,Constants!$B$39,IF(Q42/$B$39&lt;Constants!$C$40,Constants!$B$40,IF(Q42/$B$39&lt;Constants!$C$41,Constants!$B$41,IF(Q42/$B$39&lt;Constants!$C$42,Constants!$B$42,IF(Q42/$B$39&lt;Constants!$C$43,Constants!$B$43,IF(Q42/$B$39&lt;Constants!$C$44,Constants!$B$44)))))))))</f>
        <v>46.8</v>
      </c>
      <c r="S41" s="55">
        <f>IF(R42/$B$39&lt;Constants!$C$36,Constants!$B$36,IF(R42/$B$39&lt;Constants!$C$37,Constants!$B$37,IF(R42/$B$39&lt;Constants!$C$38,Constants!$B$38,IF(R42/$B$39&lt;Constants!$C$39,Constants!$B$39,IF(R42/$B$39&lt;Constants!$C$40,Constants!$B$40,IF(R42/$B$39&lt;Constants!$C$41,Constants!$B$41,IF(R42/$B$39&lt;Constants!$C$42,Constants!$B$42,IF(R42/$B$39&lt;Constants!$C$43,Constants!$B$43,IF(R42/$B$39&lt;Constants!$C$44,Constants!$B$44)))))))))</f>
        <v>46.8</v>
      </c>
      <c r="T41" s="55">
        <f>IF(S42/$B$39&lt;Constants!$C$36,Constants!$B$36,IF(S42/$B$39&lt;Constants!$C$37,Constants!$B$37,IF(S42/$B$39&lt;Constants!$C$38,Constants!$B$38,IF(S42/$B$39&lt;Constants!$C$39,Constants!$B$39,IF(S42/$B$39&lt;Constants!$C$40,Constants!$B$40,IF(S42/$B$39&lt;Constants!$C$41,Constants!$B$41,IF(S42/$B$39&lt;Constants!$C$42,Constants!$B$42,IF(S42/$B$39&lt;Constants!$C$43,Constants!$B$43,IF(S42/$B$39&lt;Constants!$C$44,Constants!$B$44)))))))))</f>
        <v>46.8</v>
      </c>
      <c r="U41" s="55">
        <f>IF(T42/$B$39&lt;Constants!$C$36,Constants!$B$36,IF(T42/$B$39&lt;Constants!$C$37,Constants!$B$37,IF(T42/$B$39&lt;Constants!$C$38,Constants!$B$38,IF(T42/$B$39&lt;Constants!$C$39,Constants!$B$39,IF(T42/$B$39&lt;Constants!$C$40,Constants!$B$40,IF(T42/$B$39&lt;Constants!$C$41,Constants!$B$41,IF(T42/$B$39&lt;Constants!$C$42,Constants!$B$42,IF(T42/$B$39&lt;Constants!$C$43,Constants!$B$43,IF(T42/$B$39&lt;Constants!$C$44,Constants!$B$44)))))))))</f>
        <v>76.05</v>
      </c>
      <c r="V41" s="55">
        <f>IF(U42/$B$39&lt;Constants!$C$36,Constants!$B$36,IF(U42/$B$39&lt;Constants!$C$37,Constants!$B$37,IF(U42/$B$39&lt;Constants!$C$38,Constants!$B$38,IF(U42/$B$39&lt;Constants!$C$39,Constants!$B$39,IF(U42/$B$39&lt;Constants!$C$40,Constants!$B$40,IF(U42/$B$39&lt;Constants!$C$41,Constants!$B$41,IF(U42/$B$39&lt;Constants!$C$42,Constants!$B$42,IF(U42/$B$39&lt;Constants!$C$43,Constants!$B$43,IF(U42/$B$39&lt;Constants!$C$44,Constants!$B$44)))))))))</f>
        <v>76.05</v>
      </c>
      <c r="W41" s="55">
        <f>IF(V42/$B$39&lt;Constants!$C$36,Constants!$B$36,IF(V42/$B$39&lt;Constants!$C$37,Constants!$B$37,IF(V42/$B$39&lt;Constants!$C$38,Constants!$B$38,IF(V42/$B$39&lt;Constants!$C$39,Constants!$B$39,IF(V42/$B$39&lt;Constants!$C$40,Constants!$B$40,IF(V42/$B$39&lt;Constants!$C$41,Constants!$B$41,IF(V42/$B$39&lt;Constants!$C$42,Constants!$B$42,IF(V42/$B$39&lt;Constants!$C$43,Constants!$B$43,IF(V42/$B$39&lt;Constants!$C$44,Constants!$B$44)))))))))</f>
        <v>23.4</v>
      </c>
      <c r="X41" s="55">
        <f>IF(W42/$B$39&lt;Constants!$C$36,Constants!$B$36,IF(W42/$B$39&lt;Constants!$C$37,Constants!$B$37,IF(W42/$B$39&lt;Constants!$C$38,Constants!$B$38,IF(W42/$B$39&lt;Constants!$C$39,Constants!$B$39,IF(W42/$B$39&lt;Constants!$C$40,Constants!$B$40,IF(W42/$B$39&lt;Constants!$C$41,Constants!$B$41,IF(W42/$B$39&lt;Constants!$C$42,Constants!$B$42,IF(W42/$B$39&lt;Constants!$C$43,Constants!$B$43,IF(W42/$B$39&lt;Constants!$C$44,Constants!$B$44)))))))))</f>
        <v>23.4</v>
      </c>
      <c r="Y41" s="55">
        <f>IF(X42/$B$39&lt;Constants!$C$36,Constants!$B$36,IF(X42/$B$39&lt;Constants!$C$37,Constants!$B$37,IF(X42/$B$39&lt;Constants!$C$38,Constants!$B$38,IF(X42/$B$39&lt;Constants!$C$39,Constants!$B$39,IF(X42/$B$39&lt;Constants!$C$40,Constants!$B$40,IF(X42/$B$39&lt;Constants!$C$41,Constants!$B$41,IF(X42/$B$39&lt;Constants!$C$42,Constants!$B$42,IF(X42/$B$39&lt;Constants!$C$43,Constants!$B$43,IF(X42/$B$39&lt;Constants!$C$44,Constants!$B$44)))))))))</f>
        <v>23.4</v>
      </c>
      <c r="Z41" s="55">
        <f>IF(Y42/$B$39&lt;Constants!$C$36,Constants!$B$36,IF(Y42/$B$39&lt;Constants!$C$37,Constants!$B$37,IF(Y42/$B$39&lt;Constants!$C$38,Constants!$B$38,IF(Y42/$B$39&lt;Constants!$C$39,Constants!$B$39,IF(Y42/$B$39&lt;Constants!$C$40,Constants!$B$40,IF(Y42/$B$39&lt;Constants!$C$41,Constants!$B$41,IF(Y42/$B$39&lt;Constants!$C$42,Constants!$B$42,IF(Y42/$B$39&lt;Constants!$C$43,Constants!$B$43,IF(Y42/$B$39&lt;Constants!$C$44,Constants!$B$44)))))))))</f>
        <v>31.2</v>
      </c>
      <c r="AA41" s="55">
        <f>IF(Z42/$B$39&lt;Constants!$C$36,Constants!$B$36,IF(Z42/$B$39&lt;Constants!$C$37,Constants!$B$37,IF(Z42/$B$39&lt;Constants!$C$38,Constants!$B$38,IF(Z42/$B$39&lt;Constants!$C$39,Constants!$B$39,IF(Z42/$B$39&lt;Constants!$C$40,Constants!$B$40,IF(Z42/$B$39&lt;Constants!$C$41,Constants!$B$41,IF(Z42/$B$39&lt;Constants!$C$42,Constants!$B$42,IF(Z42/$B$39&lt;Constants!$C$43,Constants!$B$43,IF(Z42/$B$39&lt;Constants!$C$44,Constants!$B$44)))))))))</f>
        <v>31.2</v>
      </c>
      <c r="AB41" s="55">
        <f>IF(AA42/$B$39&lt;Constants!$C$36,Constants!$B$36,IF(AA42/$B$39&lt;Constants!$C$37,Constants!$B$37,IF(AA42/$B$39&lt;Constants!$C$38,Constants!$B$38,IF(AA42/$B$39&lt;Constants!$C$39,Constants!$B$39,IF(AA42/$B$39&lt;Constants!$C$40,Constants!$B$40,IF(AA42/$B$39&lt;Constants!$C$41,Constants!$B$41,IF(AA42/$B$39&lt;Constants!$C$42,Constants!$B$42,IF(AA42/$B$39&lt;Constants!$C$43,Constants!$B$43,IF(AA42/$B$39&lt;Constants!$C$44,Constants!$B$44)))))))))</f>
        <v>31.2</v>
      </c>
    </row>
    <row r="42" spans="1:28">
      <c r="B42"/>
      <c r="C42" t="s">
        <v>216</v>
      </c>
      <c r="D42" s="57">
        <f>AB40</f>
        <v>286.57163378659095</v>
      </c>
      <c r="E42" s="57">
        <f>IF(AND(D42+E$37&gt;$B$39,E$37&lt;E41),$B$39,IF(E$37&lt;0,D42+E$37/Constants!$B$34,IF(E$37&gt;E$39,D42+E41*Constants!$B$34,D42+E$37*Constants!$B$34)))</f>
        <v>279.57758616754336</v>
      </c>
      <c r="F42" s="57">
        <f>IF(AND(E42+F$37&gt;$B$39,F$37&lt;F41),$B$39,IF(F$37&lt;0,E42+F$37/Constants!$B$34,IF(F$37&gt;F$39,E42+F41*Constants!$B$34,E42+F$37*Constants!$B$34)))</f>
        <v>273.93353854849573</v>
      </c>
      <c r="G42" s="57">
        <f>IF(AND(F42+G$37&gt;$B$39,G$37&lt;G41),$B$39,IF(G$37&lt;0,F42+G$37/Constants!$B$34,IF(G$37&gt;G$39,F42+G41*Constants!$B$34,F42+G$37*Constants!$B$34)))</f>
        <v>268.28949092944811</v>
      </c>
      <c r="H42" s="57">
        <f>IF(AND(G42+H$37&gt;$B$39,H$37&lt;H41),$B$39,IF(H$37&lt;0,G42+H$37/Constants!$B$34,IF(H$37&gt;H$39,G42+H41*Constants!$B$34,G42+H$37*Constants!$B$34)))</f>
        <v>262.6829433104005</v>
      </c>
      <c r="I42" s="57">
        <f>IF(AND(H42+I$37&gt;$B$39,I$37&lt;I41),$B$39,IF(I$37&lt;0,H42+I$37/Constants!$B$34,IF(I$37&gt;I$39,H42+I41*Constants!$B$34,H42+I$37*Constants!$B$34)))</f>
        <v>257.0763956913529</v>
      </c>
      <c r="J42" s="57">
        <f>IF(AND(I42+J$37&gt;$B$39,J$37&lt;J41),$B$39,IF(J$37&lt;0,I42+J$37/Constants!$B$34,IF(J$37&gt;J$39,I42+J41*Constants!$B$34,I42+J$37*Constants!$B$34)))</f>
        <v>251.4698480723053</v>
      </c>
      <c r="K42" s="57">
        <f>IF(AND(J42+K$37&gt;$B$39,K$37&lt;K41),$B$39,IF(K$37&lt;0,J42+K$37/Constants!$B$34,IF(K$37&gt;K$39,J42+K41*Constants!$B$34,J42+K$37*Constants!$B$34)))</f>
        <v>327.90984807230529</v>
      </c>
      <c r="L42" s="57">
        <f>IF(AND(K42+L$37&gt;$B$39,L$37&lt;L41),$B$39,IF(L$37&lt;0,K42+L$37/Constants!$B$34,IF(L$37&gt;L$39,K42+L41*Constants!$B$34,K42+L$37*Constants!$B$34)))</f>
        <v>322.42830045325769</v>
      </c>
      <c r="M42" s="57">
        <f>IF(AND(L42+M$37&gt;$B$39,M$37&lt;M41),$B$39,IF(M$37&lt;0,L42+M$37/Constants!$B$34,IF(M$37&gt;M$39,L42+M41*Constants!$B$34,L42+M$37*Constants!$B$34)))</f>
        <v>316.76027742437401</v>
      </c>
      <c r="N42" s="57">
        <f>IF(AND(M42+N$37&gt;$B$39,N$37&lt;N41),$B$39,IF(N$37&lt;0,M42+N$37/Constants!$B$34,IF(N$37&gt;N$39,M42+N41*Constants!$B$34,M42+N$37*Constants!$B$34)))</f>
        <v>311.09225439549033</v>
      </c>
      <c r="O42" s="57">
        <f>IF(AND(N42+O$37&gt;$B$39,O$37&lt;O41),$B$39,IF(O$37&lt;0,N42+O$37/Constants!$B$34,IF(O$37&gt;O$39,N42+O41*Constants!$B$34,N42+O$37*Constants!$B$34)))</f>
        <v>303.80225904826756</v>
      </c>
      <c r="P42" s="57">
        <f>IF(AND(O42+P$37&gt;$B$39,P$37&lt;P41),$B$39,IF(P$37&lt;0,O42+P$37/Constants!$B$34,IF(P$37&gt;P$39,O42+P41*Constants!$B$34,O42+P$37*Constants!$B$34)))</f>
        <v>296.51226370104479</v>
      </c>
      <c r="Q42" s="57">
        <f>IF(AND(P42+Q$37&gt;$B$39,Q$37&lt;Q41),$B$39,IF(Q$37&lt;0,P42+Q$37/Constants!$B$34,IF(Q$37&gt;Q$39,P42+Q41*Constants!$B$34,P42+Q$37*Constants!$B$34)))</f>
        <v>286.87124376365807</v>
      </c>
      <c r="R42" s="57">
        <f>IF(AND(Q42+R$37&gt;$B$39,R$37&lt;R41),$B$39,IF(R$37&lt;0,Q42+R$37/Constants!$B$34,IF(R$37&gt;R$39,Q42+R41*Constants!$B$34,Q42+R$37*Constants!$B$34)))</f>
        <v>281.38969614461047</v>
      </c>
      <c r="S42" s="57">
        <f>IF(AND(R42+S$37&gt;$B$39,S$37&lt;S41),$B$39,IF(S$37&lt;0,R42+S$37/Constants!$B$34,IF(S$37&gt;S$39,R42+S41*Constants!$B$34,R42+S$37*Constants!$B$34)))</f>
        <v>275.90814852556286</v>
      </c>
      <c r="T42" s="57">
        <f>IF(AND(S42+T$37&gt;$B$39,T$37&lt;T41),$B$39,IF(T$37&lt;0,S42+T$37/Constants!$B$34,IF(T$37&gt;T$39,S42+T41*Constants!$B$34,S42+T$37*Constants!$B$34)))</f>
        <v>269.98910090651526</v>
      </c>
      <c r="U42" s="57">
        <f>IF(AND(T42+U$37&gt;$B$39,U$37&lt;U41),$B$39,IF(U$37&lt;0,T42+U$37/Constants!$B$34,IF(U$37&gt;U$39,T42+U41*Constants!$B$34,T42+U$37*Constants!$B$34)))</f>
        <v>264.07005328746766</v>
      </c>
      <c r="V42" s="57">
        <f>IF(AND(U42+V$37&gt;$B$39,V$37&lt;V41),$B$39,IF(V$37&lt;0,U42+V$37/Constants!$B$34,IF(V$37&gt;V$39,U42+V41*Constants!$B$34,U42+V$37*Constants!$B$34)))</f>
        <v>324.91005328746769</v>
      </c>
      <c r="W42" s="57">
        <f>IF(AND(V42+W$37&gt;$B$39,W$37&lt;W41),$B$39,IF(W$37&lt;0,V42+W$37/Constants!$B$34,IF(W$37&gt;W$39,V42+W41*Constants!$B$34,V42+W$37*Constants!$B$34)))</f>
        <v>318.9785056684201</v>
      </c>
      <c r="X42" s="57">
        <f>IF(AND(W42+X$37&gt;$B$39,X$37&lt;X41),$B$39,IF(X$37&lt;0,W42+X$37/Constants!$B$34,IF(X$37&gt;X$39,W42+X41*Constants!$B$34,W42+X$37*Constants!$B$34)))</f>
        <v>312.95945804937247</v>
      </c>
      <c r="Y42" s="57">
        <f>IF(AND(X42+Y$37&gt;$B$39,Y$37&lt;Y41),$B$39,IF(Y$37&lt;0,X42+Y$37/Constants!$B$34,IF(Y$37&gt;Y$39,X42+Y41*Constants!$B$34,X42+Y$37*Constants!$B$34)))</f>
        <v>306.06541043032485</v>
      </c>
      <c r="Z42" s="57">
        <f>IF(AND(Y42+Z$37&gt;$B$39,Z$37&lt;Z41),$B$39,IF(Z$37&lt;0,Y42+Z$37/Constants!$B$34,IF(Z$37&gt;Z$39,Y42+Z41*Constants!$B$34,Y42+Z$37*Constants!$B$34)))</f>
        <v>299.29636281127722</v>
      </c>
      <c r="AA42" s="57">
        <f>IF(AND(Z42+AA$37&gt;$B$39,AA$37&lt;AA41),$B$39,IF(AA$37&lt;0,Z42+AA$37/Constants!$B$34,IF(AA$37&gt;AA$39,Z42+AA41*Constants!$B$34,Z42+AA$37*Constants!$B$34)))</f>
        <v>292.52731519222959</v>
      </c>
      <c r="AB42" s="57">
        <f>IF(AND(AA42+AB$37&gt;$B$39,AB$37&lt;AB41),$B$39,IF(AB$37&lt;0,AA42+AB$37/Constants!$B$34,IF(AB$37&gt;AB$39,AA42+AB41*Constants!$B$34,AA42+AB$37*Constants!$B$34)))</f>
        <v>286.88326757318197</v>
      </c>
    </row>
    <row r="43" spans="1:28">
      <c r="B43"/>
      <c r="C43" s="54" t="s">
        <v>82</v>
      </c>
      <c r="D43" s="59"/>
      <c r="E43" s="55">
        <f>IF(D44/$B$39&lt;Constants!$C$36,Constants!$B$36,IF(D44/$B$39&lt;Constants!$C$37,Constants!$B$37,IF(D44/$B$39&lt;Constants!$C$38,Constants!$B$38,IF(D44/$B$39&lt;Constants!$C$39,Constants!$B$39,IF(D44/$B$39&lt;Constants!$C$40,Constants!$B$40,IF(D44/$B$39&lt;Constants!$C$41,Constants!$B$41,IF(D44/$B$39&lt;Constants!$C$42,Constants!$B$42,IF(D44/$B$39&lt;Constants!$C$43,Constants!$B$43,IF(D44/$B$39&lt;Constants!$C$44,Constants!$B$44)))))))))</f>
        <v>46.8</v>
      </c>
      <c r="F43" s="55">
        <f>IF(E44/$B$39&lt;Constants!$C$36,Constants!$B$36,IF(E44/$B$39&lt;Constants!$C$37,Constants!$B$37,IF(E44/$B$39&lt;Constants!$C$38,Constants!$B$38,IF(E44/$B$39&lt;Constants!$C$39,Constants!$B$39,IF(E44/$B$39&lt;Constants!$C$40,Constants!$B$40,IF(E44/$B$39&lt;Constants!$C$41,Constants!$B$41,IF(E44/$B$39&lt;Constants!$C$42,Constants!$B$42,IF(E44/$B$39&lt;Constants!$C$43,Constants!$B$43,IF(E44/$B$39&lt;Constants!$C$44,Constants!$B$44)))))))))</f>
        <v>46.8</v>
      </c>
      <c r="G43" s="55">
        <f>IF(F44/$B$39&lt;Constants!$C$36,Constants!$B$36,IF(F44/$B$39&lt;Constants!$C$37,Constants!$B$37,IF(F44/$B$39&lt;Constants!$C$38,Constants!$B$38,IF(F44/$B$39&lt;Constants!$C$39,Constants!$B$39,IF(F44/$B$39&lt;Constants!$C$40,Constants!$B$40,IF(F44/$B$39&lt;Constants!$C$41,Constants!$B$41,IF(F44/$B$39&lt;Constants!$C$42,Constants!$B$42,IF(F44/$B$39&lt;Constants!$C$43,Constants!$B$43,IF(F44/$B$39&lt;Constants!$C$44,Constants!$B$44)))))))))</f>
        <v>46.8</v>
      </c>
      <c r="H43" s="55">
        <f>IF(G44/$B$39&lt;Constants!$C$36,Constants!$B$36,IF(G44/$B$39&lt;Constants!$C$37,Constants!$B$37,IF(G44/$B$39&lt;Constants!$C$38,Constants!$B$38,IF(G44/$B$39&lt;Constants!$C$39,Constants!$B$39,IF(G44/$B$39&lt;Constants!$C$40,Constants!$B$40,IF(G44/$B$39&lt;Constants!$C$41,Constants!$B$41,IF(G44/$B$39&lt;Constants!$C$42,Constants!$B$42,IF(G44/$B$39&lt;Constants!$C$43,Constants!$B$43,IF(G44/$B$39&lt;Constants!$C$44,Constants!$B$44)))))))))</f>
        <v>76.05</v>
      </c>
      <c r="I43" s="55">
        <f>IF(H44/$B$39&lt;Constants!$C$36,Constants!$B$36,IF(H44/$B$39&lt;Constants!$C$37,Constants!$B$37,IF(H44/$B$39&lt;Constants!$C$38,Constants!$B$38,IF(H44/$B$39&lt;Constants!$C$39,Constants!$B$39,IF(H44/$B$39&lt;Constants!$C$40,Constants!$B$40,IF(H44/$B$39&lt;Constants!$C$41,Constants!$B$41,IF(H44/$B$39&lt;Constants!$C$42,Constants!$B$42,IF(H44/$B$39&lt;Constants!$C$43,Constants!$B$43,IF(H44/$B$39&lt;Constants!$C$44,Constants!$B$44)))))))))</f>
        <v>76.05</v>
      </c>
      <c r="J43" s="55">
        <f>IF(I44/$B$39&lt;Constants!$C$36,Constants!$B$36,IF(I44/$B$39&lt;Constants!$C$37,Constants!$B$37,IF(I44/$B$39&lt;Constants!$C$38,Constants!$B$38,IF(I44/$B$39&lt;Constants!$C$39,Constants!$B$39,IF(I44/$B$39&lt;Constants!$C$40,Constants!$B$40,IF(I44/$B$39&lt;Constants!$C$41,Constants!$B$41,IF(I44/$B$39&lt;Constants!$C$42,Constants!$B$42,IF(I44/$B$39&lt;Constants!$C$43,Constants!$B$43,IF(I44/$B$39&lt;Constants!$C$44,Constants!$B$44)))))))))</f>
        <v>76.05</v>
      </c>
      <c r="K43" s="55">
        <f>IF(J44/$B$39&lt;Constants!$C$36,Constants!$B$36,IF(J44/$B$39&lt;Constants!$C$37,Constants!$B$37,IF(J44/$B$39&lt;Constants!$C$38,Constants!$B$38,IF(J44/$B$39&lt;Constants!$C$39,Constants!$B$39,IF(J44/$B$39&lt;Constants!$C$40,Constants!$B$40,IF(J44/$B$39&lt;Constants!$C$41,Constants!$B$41,IF(J44/$B$39&lt;Constants!$C$42,Constants!$B$42,IF(J44/$B$39&lt;Constants!$C$43,Constants!$B$43,IF(J44/$B$39&lt;Constants!$C$44,Constants!$B$44)))))))))</f>
        <v>95.55</v>
      </c>
      <c r="L43" s="55">
        <f>IF(K44/$B$39&lt;Constants!$C$36,Constants!$B$36,IF(K44/$B$39&lt;Constants!$C$37,Constants!$B$37,IF(K44/$B$39&lt;Constants!$C$38,Constants!$B$38,IF(K44/$B$39&lt;Constants!$C$39,Constants!$B$39,IF(K44/$B$39&lt;Constants!$C$40,Constants!$B$40,IF(K44/$B$39&lt;Constants!$C$41,Constants!$B$41,IF(K44/$B$39&lt;Constants!$C$42,Constants!$B$42,IF(K44/$B$39&lt;Constants!$C$43,Constants!$B$43,IF(K44/$B$39&lt;Constants!$C$44,Constants!$B$44)))))))))</f>
        <v>23.4</v>
      </c>
      <c r="M43" s="55">
        <f>IF(L44/$B$39&lt;Constants!$C$36,Constants!$B$36,IF(L44/$B$39&lt;Constants!$C$37,Constants!$B$37,IF(L44/$B$39&lt;Constants!$C$38,Constants!$B$38,IF(L44/$B$39&lt;Constants!$C$39,Constants!$B$39,IF(L44/$B$39&lt;Constants!$C$40,Constants!$B$40,IF(L44/$B$39&lt;Constants!$C$41,Constants!$B$41,IF(L44/$B$39&lt;Constants!$C$42,Constants!$B$42,IF(L44/$B$39&lt;Constants!$C$43,Constants!$B$43,IF(L44/$B$39&lt;Constants!$C$44,Constants!$B$44)))))))))</f>
        <v>23.4</v>
      </c>
      <c r="N43" s="55">
        <f>IF(M44/$B$39&lt;Constants!$C$36,Constants!$B$36,IF(M44/$B$39&lt;Constants!$C$37,Constants!$B$37,IF(M44/$B$39&lt;Constants!$C$38,Constants!$B$38,IF(M44/$B$39&lt;Constants!$C$39,Constants!$B$39,IF(M44/$B$39&lt;Constants!$C$40,Constants!$B$40,IF(M44/$B$39&lt;Constants!$C$41,Constants!$B$41,IF(M44/$B$39&lt;Constants!$C$42,Constants!$B$42,IF(M44/$B$39&lt;Constants!$C$43,Constants!$B$43,IF(M44/$B$39&lt;Constants!$C$44,Constants!$B$44)))))))))</f>
        <v>23.4</v>
      </c>
      <c r="O43" s="55">
        <f>IF(N44/$B$39&lt;Constants!$C$36,Constants!$B$36,IF(N44/$B$39&lt;Constants!$C$37,Constants!$B$37,IF(N44/$B$39&lt;Constants!$C$38,Constants!$B$38,IF(N44/$B$39&lt;Constants!$C$39,Constants!$B$39,IF(N44/$B$39&lt;Constants!$C$40,Constants!$B$40,IF(N44/$B$39&lt;Constants!$C$41,Constants!$B$41,IF(N44/$B$39&lt;Constants!$C$42,Constants!$B$42,IF(N44/$B$39&lt;Constants!$C$43,Constants!$B$43,IF(N44/$B$39&lt;Constants!$C$44,Constants!$B$44)))))))))</f>
        <v>31.2</v>
      </c>
      <c r="P43" s="55">
        <f>IF(O44/$B$39&lt;Constants!$C$36,Constants!$B$36,IF(O44/$B$39&lt;Constants!$C$37,Constants!$B$37,IF(O44/$B$39&lt;Constants!$C$38,Constants!$B$38,IF(O44/$B$39&lt;Constants!$C$39,Constants!$B$39,IF(O44/$B$39&lt;Constants!$C$40,Constants!$B$40,IF(O44/$B$39&lt;Constants!$C$41,Constants!$B$41,IF(O44/$B$39&lt;Constants!$C$42,Constants!$B$42,IF(O44/$B$39&lt;Constants!$C$43,Constants!$B$43,IF(O44/$B$39&lt;Constants!$C$44,Constants!$B$44)))))))))</f>
        <v>31.2</v>
      </c>
      <c r="Q43" s="55">
        <f>IF(P44/$B$39&lt;Constants!$C$36,Constants!$B$36,IF(P44/$B$39&lt;Constants!$C$37,Constants!$B$37,IF(P44/$B$39&lt;Constants!$C$38,Constants!$B$38,IF(P44/$B$39&lt;Constants!$C$39,Constants!$B$39,IF(P44/$B$39&lt;Constants!$C$40,Constants!$B$40,IF(P44/$B$39&lt;Constants!$C$41,Constants!$B$41,IF(P44/$B$39&lt;Constants!$C$42,Constants!$B$42,IF(P44/$B$39&lt;Constants!$C$43,Constants!$B$43,IF(P44/$B$39&lt;Constants!$C$44,Constants!$B$44)))))))))</f>
        <v>31.2</v>
      </c>
      <c r="R43" s="55">
        <f>IF(Q44/$B$39&lt;Constants!$C$36,Constants!$B$36,IF(Q44/$B$39&lt;Constants!$C$37,Constants!$B$37,IF(Q44/$B$39&lt;Constants!$C$38,Constants!$B$38,IF(Q44/$B$39&lt;Constants!$C$39,Constants!$B$39,IF(Q44/$B$39&lt;Constants!$C$40,Constants!$B$40,IF(Q44/$B$39&lt;Constants!$C$41,Constants!$B$41,IF(Q44/$B$39&lt;Constants!$C$42,Constants!$B$42,IF(Q44/$B$39&lt;Constants!$C$43,Constants!$B$43,IF(Q44/$B$39&lt;Constants!$C$44,Constants!$B$44)))))))))</f>
        <v>46.8</v>
      </c>
      <c r="S43" s="55">
        <f>IF(R44/$B$39&lt;Constants!$C$36,Constants!$B$36,IF(R44/$B$39&lt;Constants!$C$37,Constants!$B$37,IF(R44/$B$39&lt;Constants!$C$38,Constants!$B$38,IF(R44/$B$39&lt;Constants!$C$39,Constants!$B$39,IF(R44/$B$39&lt;Constants!$C$40,Constants!$B$40,IF(R44/$B$39&lt;Constants!$C$41,Constants!$B$41,IF(R44/$B$39&lt;Constants!$C$42,Constants!$B$42,IF(R44/$B$39&lt;Constants!$C$43,Constants!$B$43,IF(R44/$B$39&lt;Constants!$C$44,Constants!$B$44)))))))))</f>
        <v>46.8</v>
      </c>
      <c r="T43" s="55">
        <f>IF(S44/$B$39&lt;Constants!$C$36,Constants!$B$36,IF(S44/$B$39&lt;Constants!$C$37,Constants!$B$37,IF(S44/$B$39&lt;Constants!$C$38,Constants!$B$38,IF(S44/$B$39&lt;Constants!$C$39,Constants!$B$39,IF(S44/$B$39&lt;Constants!$C$40,Constants!$B$40,IF(S44/$B$39&lt;Constants!$C$41,Constants!$B$41,IF(S44/$B$39&lt;Constants!$C$42,Constants!$B$42,IF(S44/$B$39&lt;Constants!$C$43,Constants!$B$43,IF(S44/$B$39&lt;Constants!$C$44,Constants!$B$44)))))))))</f>
        <v>46.8</v>
      </c>
      <c r="U43" s="55">
        <f>IF(T44/$B$39&lt;Constants!$C$36,Constants!$B$36,IF(T44/$B$39&lt;Constants!$C$37,Constants!$B$37,IF(T44/$B$39&lt;Constants!$C$38,Constants!$B$38,IF(T44/$B$39&lt;Constants!$C$39,Constants!$B$39,IF(T44/$B$39&lt;Constants!$C$40,Constants!$B$40,IF(T44/$B$39&lt;Constants!$C$41,Constants!$B$41,IF(T44/$B$39&lt;Constants!$C$42,Constants!$B$42,IF(T44/$B$39&lt;Constants!$C$43,Constants!$B$43,IF(T44/$B$39&lt;Constants!$C$44,Constants!$B$44)))))))))</f>
        <v>76.05</v>
      </c>
      <c r="V43" s="55">
        <f>IF(U44/$B$39&lt;Constants!$C$36,Constants!$B$36,IF(U44/$B$39&lt;Constants!$C$37,Constants!$B$37,IF(U44/$B$39&lt;Constants!$C$38,Constants!$B$38,IF(U44/$B$39&lt;Constants!$C$39,Constants!$B$39,IF(U44/$B$39&lt;Constants!$C$40,Constants!$B$40,IF(U44/$B$39&lt;Constants!$C$41,Constants!$B$41,IF(U44/$B$39&lt;Constants!$C$42,Constants!$B$42,IF(U44/$B$39&lt;Constants!$C$43,Constants!$B$43,IF(U44/$B$39&lt;Constants!$C$44,Constants!$B$44)))))))))</f>
        <v>76.05</v>
      </c>
      <c r="W43" s="55">
        <f>IF(V44/$B$39&lt;Constants!$C$36,Constants!$B$36,IF(V44/$B$39&lt;Constants!$C$37,Constants!$B$37,IF(V44/$B$39&lt;Constants!$C$38,Constants!$B$38,IF(V44/$B$39&lt;Constants!$C$39,Constants!$B$39,IF(V44/$B$39&lt;Constants!$C$40,Constants!$B$40,IF(V44/$B$39&lt;Constants!$C$41,Constants!$B$41,IF(V44/$B$39&lt;Constants!$C$42,Constants!$B$42,IF(V44/$B$39&lt;Constants!$C$43,Constants!$B$43,IF(V44/$B$39&lt;Constants!$C$44,Constants!$B$44)))))))))</f>
        <v>23.4</v>
      </c>
      <c r="X43" s="55">
        <f>IF(W44/$B$39&lt;Constants!$C$36,Constants!$B$36,IF(W44/$B$39&lt;Constants!$C$37,Constants!$B$37,IF(W44/$B$39&lt;Constants!$C$38,Constants!$B$38,IF(W44/$B$39&lt;Constants!$C$39,Constants!$B$39,IF(W44/$B$39&lt;Constants!$C$40,Constants!$B$40,IF(W44/$B$39&lt;Constants!$C$41,Constants!$B$41,IF(W44/$B$39&lt;Constants!$C$42,Constants!$B$42,IF(W44/$B$39&lt;Constants!$C$43,Constants!$B$43,IF(W44/$B$39&lt;Constants!$C$44,Constants!$B$44)))))))))</f>
        <v>23.4</v>
      </c>
      <c r="Y43" s="55">
        <f>IF(X44/$B$39&lt;Constants!$C$36,Constants!$B$36,IF(X44/$B$39&lt;Constants!$C$37,Constants!$B$37,IF(X44/$B$39&lt;Constants!$C$38,Constants!$B$38,IF(X44/$B$39&lt;Constants!$C$39,Constants!$B$39,IF(X44/$B$39&lt;Constants!$C$40,Constants!$B$40,IF(X44/$B$39&lt;Constants!$C$41,Constants!$B$41,IF(X44/$B$39&lt;Constants!$C$42,Constants!$B$42,IF(X44/$B$39&lt;Constants!$C$43,Constants!$B$43,IF(X44/$B$39&lt;Constants!$C$44,Constants!$B$44)))))))))</f>
        <v>23.4</v>
      </c>
      <c r="Z43" s="55">
        <f>IF(Y44/$B$39&lt;Constants!$C$36,Constants!$B$36,IF(Y44/$B$39&lt;Constants!$C$37,Constants!$B$37,IF(Y44/$B$39&lt;Constants!$C$38,Constants!$B$38,IF(Y44/$B$39&lt;Constants!$C$39,Constants!$B$39,IF(Y44/$B$39&lt;Constants!$C$40,Constants!$B$40,IF(Y44/$B$39&lt;Constants!$C$41,Constants!$B$41,IF(Y44/$B$39&lt;Constants!$C$42,Constants!$B$42,IF(Y44/$B$39&lt;Constants!$C$43,Constants!$B$43,IF(Y44/$B$39&lt;Constants!$C$44,Constants!$B$44)))))))))</f>
        <v>31.2</v>
      </c>
      <c r="AA43" s="55">
        <f>IF(Z44/$B$39&lt;Constants!$C$36,Constants!$B$36,IF(Z44/$B$39&lt;Constants!$C$37,Constants!$B$37,IF(Z44/$B$39&lt;Constants!$C$38,Constants!$B$38,IF(Z44/$B$39&lt;Constants!$C$39,Constants!$B$39,IF(Z44/$B$39&lt;Constants!$C$40,Constants!$B$40,IF(Z44/$B$39&lt;Constants!$C$41,Constants!$B$41,IF(Z44/$B$39&lt;Constants!$C$42,Constants!$B$42,IF(Z44/$B$39&lt;Constants!$C$43,Constants!$B$43,IF(Z44/$B$39&lt;Constants!$C$44,Constants!$B$44)))))))))</f>
        <v>31.2</v>
      </c>
      <c r="AB43" s="55">
        <f>IF(AA44/$B$39&lt;Constants!$C$36,Constants!$B$36,IF(AA44/$B$39&lt;Constants!$C$37,Constants!$B$37,IF(AA44/$B$39&lt;Constants!$C$38,Constants!$B$38,IF(AA44/$B$39&lt;Constants!$C$39,Constants!$B$39,IF(AA44/$B$39&lt;Constants!$C$40,Constants!$B$40,IF(AA44/$B$39&lt;Constants!$C$41,Constants!$B$41,IF(AA44/$B$39&lt;Constants!$C$42,Constants!$B$42,IF(AA44/$B$39&lt;Constants!$C$43,Constants!$B$43,IF(AA44/$B$39&lt;Constants!$C$44,Constants!$B$44)))))))))</f>
        <v>31.2</v>
      </c>
    </row>
    <row r="44" spans="1:28">
      <c r="B44"/>
      <c r="C44" t="s">
        <v>217</v>
      </c>
      <c r="D44" s="57">
        <f>AB42</f>
        <v>286.88326757318197</v>
      </c>
      <c r="E44" s="57">
        <f>IF(AND(D44+E$37&gt;$B$39,E$37&lt;E43),$B$39,IF(E$37&lt;0,D44+E$37/Constants!$B$34,IF(E$37&gt;E$39,D44+E43*Constants!$B$34,D44+E$37*Constants!$B$34)))</f>
        <v>279.88921995413438</v>
      </c>
      <c r="F44" s="57">
        <f>IF(AND(E44+F$37&gt;$B$39,F$37&lt;F43),$B$39,IF(F$37&lt;0,E44+F$37/Constants!$B$34,IF(F$37&gt;F$39,E44+F43*Constants!$B$34,E44+F$37*Constants!$B$34)))</f>
        <v>274.24517233508675</v>
      </c>
      <c r="G44" s="57">
        <f>IF(AND(F44+G$37&gt;$B$39,G$37&lt;G43),$B$39,IF(G$37&lt;0,F44+G$37/Constants!$B$34,IF(G$37&gt;G$39,F44+G43*Constants!$B$34,F44+G$37*Constants!$B$34)))</f>
        <v>268.60112471603912</v>
      </c>
      <c r="H44" s="57">
        <f>IF(AND(G44+H$37&gt;$B$39,H$37&lt;H43),$B$39,IF(H$37&lt;0,G44+H$37/Constants!$B$34,IF(H$37&gt;H$39,G44+H43*Constants!$B$34,G44+H$37*Constants!$B$34)))</f>
        <v>262.99457709699152</v>
      </c>
      <c r="I44" s="57">
        <f>IF(AND(H44+I$37&gt;$B$39,I$37&lt;I43),$B$39,IF(I$37&lt;0,H44+I$37/Constants!$B$34,IF(I$37&gt;I$39,H44+I43*Constants!$B$34,H44+I$37*Constants!$B$34)))</f>
        <v>257.38802947794392</v>
      </c>
      <c r="J44" s="57">
        <f>IF(AND(I44+J$37&gt;$B$39,J$37&lt;J43),$B$39,IF(J$37&lt;0,I44+J$37/Constants!$B$34,IF(J$37&gt;J$39,I44+J43*Constants!$B$34,I44+J$37*Constants!$B$34)))</f>
        <v>251.78148185889631</v>
      </c>
      <c r="K44" s="57">
        <f>IF(AND(J44+K$37&gt;$B$39,K$37&lt;K43),$B$39,IF(K$37&lt;0,J44+K$37/Constants!$B$34,IF(K$37&gt;K$39,J44+K43*Constants!$B$34,J44+K$37*Constants!$B$34)))</f>
        <v>328.22148185889631</v>
      </c>
      <c r="L44" s="57">
        <f>IF(AND(K44+L$37&gt;$B$39,L$37&lt;L43),$B$39,IF(L$37&lt;0,K44+L$37/Constants!$B$34,IF(L$37&gt;L$39,K44+L43*Constants!$B$34,K44+L$37*Constants!$B$34)))</f>
        <v>322.73993423984871</v>
      </c>
      <c r="M44" s="57">
        <f>IF(AND(L44+M$37&gt;$B$39,M$37&lt;M43),$B$39,IF(M$37&lt;0,L44+M$37/Constants!$B$34,IF(M$37&gt;M$39,L44+M43*Constants!$B$34,L44+M$37*Constants!$B$34)))</f>
        <v>317.07191121096503</v>
      </c>
      <c r="N44" s="57">
        <f>IF(AND(M44+N$37&gt;$B$39,N$37&lt;N43),$B$39,IF(N$37&lt;0,M44+N$37/Constants!$B$34,IF(N$37&gt;N$39,M44+N43*Constants!$B$34,M44+N$37*Constants!$B$34)))</f>
        <v>311.40388818208135</v>
      </c>
      <c r="O44" s="57">
        <f>IF(AND(N44+O$37&gt;$B$39,O$37&lt;O43),$B$39,IF(O$37&lt;0,N44+O$37/Constants!$B$34,IF(O$37&gt;O$39,N44+O43*Constants!$B$34,N44+O$37*Constants!$B$34)))</f>
        <v>304.11389283485858</v>
      </c>
      <c r="P44" s="57">
        <f>IF(AND(O44+P$37&gt;$B$39,P$37&lt;P43),$B$39,IF(P$37&lt;0,O44+P$37/Constants!$B$34,IF(P$37&gt;P$39,O44+P43*Constants!$B$34,O44+P$37*Constants!$B$34)))</f>
        <v>296.8238974876358</v>
      </c>
      <c r="Q44" s="57">
        <f>IF(AND(P44+Q$37&gt;$B$39,Q$37&lt;Q43),$B$39,IF(Q$37&lt;0,P44+Q$37/Constants!$B$34,IF(Q$37&gt;Q$39,P44+Q43*Constants!$B$34,P44+Q$37*Constants!$B$34)))</f>
        <v>287.18287755024909</v>
      </c>
      <c r="R44" s="57">
        <f>IF(AND(Q44+R$37&gt;$B$39,R$37&lt;R43),$B$39,IF(R$37&lt;0,Q44+R$37/Constants!$B$34,IF(R$37&gt;R$39,Q44+R43*Constants!$B$34,Q44+R$37*Constants!$B$34)))</f>
        <v>281.70132993120149</v>
      </c>
      <c r="S44" s="57">
        <f>IF(AND(R44+S$37&gt;$B$39,S$37&lt;S43),$B$39,IF(S$37&lt;0,R44+S$37/Constants!$B$34,IF(S$37&gt;S$39,R44+S43*Constants!$B$34,R44+S$37*Constants!$B$34)))</f>
        <v>276.21978231215388</v>
      </c>
      <c r="T44" s="57">
        <f>IF(AND(S44+T$37&gt;$B$39,T$37&lt;T43),$B$39,IF(T$37&lt;0,S44+T$37/Constants!$B$34,IF(T$37&gt;T$39,S44+T43*Constants!$B$34,S44+T$37*Constants!$B$34)))</f>
        <v>270.30073469310628</v>
      </c>
      <c r="U44" s="57">
        <f>IF(AND(T44+U$37&gt;$B$39,U$37&lt;U43),$B$39,IF(U$37&lt;0,T44+U$37/Constants!$B$34,IF(U$37&gt;U$39,T44+U43*Constants!$B$34,T44+U$37*Constants!$B$34)))</f>
        <v>264.38168707405868</v>
      </c>
      <c r="V44" s="57">
        <f>IF(AND(U44+V$37&gt;$B$39,V$37&lt;V43),$B$39,IF(V$37&lt;0,U44+V$37/Constants!$B$34,IF(V$37&gt;V$39,U44+V43*Constants!$B$34,U44+V$37*Constants!$B$34)))</f>
        <v>325.22168707405865</v>
      </c>
      <c r="W44" s="57">
        <f>IF(AND(V44+W$37&gt;$B$39,W$37&lt;W43),$B$39,IF(W$37&lt;0,V44+W$37/Constants!$B$34,IF(W$37&gt;W$39,V44+W43*Constants!$B$34,V44+W$37*Constants!$B$34)))</f>
        <v>319.29013945501106</v>
      </c>
      <c r="X44" s="57">
        <f>IF(AND(W44+X$37&gt;$B$39,X$37&lt;X43),$B$39,IF(X$37&lt;0,W44+X$37/Constants!$B$34,IF(X$37&gt;X$39,W44+X43*Constants!$B$34,W44+X$37*Constants!$B$34)))</f>
        <v>313.27109183596343</v>
      </c>
      <c r="Y44" s="57">
        <f>IF(AND(X44+Y$37&gt;$B$39,Y$37&lt;Y43),$B$39,IF(Y$37&lt;0,X44+Y$37/Constants!$B$34,IF(Y$37&gt;Y$39,X44+Y43*Constants!$B$34,X44+Y$37*Constants!$B$34)))</f>
        <v>306.37704421691581</v>
      </c>
      <c r="Z44" s="57">
        <f>IF(AND(Y44+Z$37&gt;$B$39,Z$37&lt;Z43),$B$39,IF(Z$37&lt;0,Y44+Z$37/Constants!$B$34,IF(Z$37&gt;Z$39,Y44+Z43*Constants!$B$34,Y44+Z$37*Constants!$B$34)))</f>
        <v>299.60799659786818</v>
      </c>
      <c r="AA44" s="57">
        <f>IF(AND(Z44+AA$37&gt;$B$39,AA$37&lt;AA43),$B$39,IF(AA$37&lt;0,Z44+AA$37/Constants!$B$34,IF(AA$37&gt;AA$39,Z44+AA43*Constants!$B$34,Z44+AA$37*Constants!$B$34)))</f>
        <v>292.83894897882055</v>
      </c>
      <c r="AB44" s="57">
        <f>IF(AND(AA44+AB$37&gt;$B$39,AB$37&lt;AB43),$B$39,IF(AB$37&lt;0,AA44+AB$37/Constants!$B$34,IF(AB$37&gt;AB$39,AA44+AB43*Constants!$B$34,AA44+AB$37*Constants!$B$34)))</f>
        <v>287.19490135977293</v>
      </c>
    </row>
    <row r="45" spans="1:28">
      <c r="B45"/>
      <c r="C45" s="54" t="s">
        <v>82</v>
      </c>
      <c r="D45" s="60"/>
      <c r="E45" s="55">
        <f>IF(D46/$B$39&lt;Constants!$C$36,Constants!$B$36,IF(D46/$B$39&lt;Constants!$C$37,Constants!$B$37,IF(D46/$B$39&lt;Constants!$C$38,Constants!$B$38,IF(D46/$B$39&lt;Constants!$C$39,Constants!$B$39,IF(D46/$B$39&lt;Constants!$C$40,Constants!$B$40,IF(D46/$B$39&lt;Constants!$C$41,Constants!$B$41,IF(D46/$B$39&lt;Constants!$C$42,Constants!$B$42,IF(D46/$B$39&lt;Constants!$C$43,Constants!$B$43,IF(D46/$B$39&lt;Constants!$C$44,Constants!$B$44)))))))))</f>
        <v>46.8</v>
      </c>
      <c r="F45" s="55">
        <f>IF(E46/$B$39&lt;Constants!$C$36,Constants!$B$36,IF(E46/$B$39&lt;Constants!$C$37,Constants!$B$37,IF(E46/$B$39&lt;Constants!$C$38,Constants!$B$38,IF(E46/$B$39&lt;Constants!$C$39,Constants!$B$39,IF(E46/$B$39&lt;Constants!$C$40,Constants!$B$40,IF(E46/$B$39&lt;Constants!$C$41,Constants!$B$41,IF(E46/$B$39&lt;Constants!$C$42,Constants!$B$42,IF(E46/$B$39&lt;Constants!$C$43,Constants!$B$43,IF(E46/$B$39&lt;Constants!$C$44,Constants!$B$44)))))))))</f>
        <v>46.8</v>
      </c>
      <c r="G45" s="55">
        <f>IF(F46/$B$39&lt;Constants!$C$36,Constants!$B$36,IF(F46/$B$39&lt;Constants!$C$37,Constants!$B$37,IF(F46/$B$39&lt;Constants!$C$38,Constants!$B$38,IF(F46/$B$39&lt;Constants!$C$39,Constants!$B$39,IF(F46/$B$39&lt;Constants!$C$40,Constants!$B$40,IF(F46/$B$39&lt;Constants!$C$41,Constants!$B$41,IF(F46/$B$39&lt;Constants!$C$42,Constants!$B$42,IF(F46/$B$39&lt;Constants!$C$43,Constants!$B$43,IF(F46/$B$39&lt;Constants!$C$44,Constants!$B$44)))))))))</f>
        <v>46.8</v>
      </c>
      <c r="H45" s="55">
        <f>IF(G46/$B$39&lt;Constants!$C$36,Constants!$B$36,IF(G46/$B$39&lt;Constants!$C$37,Constants!$B$37,IF(G46/$B$39&lt;Constants!$C$38,Constants!$B$38,IF(G46/$B$39&lt;Constants!$C$39,Constants!$B$39,IF(G46/$B$39&lt;Constants!$C$40,Constants!$B$40,IF(G46/$B$39&lt;Constants!$C$41,Constants!$B$41,IF(G46/$B$39&lt;Constants!$C$42,Constants!$B$42,IF(G46/$B$39&lt;Constants!$C$43,Constants!$B$43,IF(G46/$B$39&lt;Constants!$C$44,Constants!$B$44)))))))))</f>
        <v>76.05</v>
      </c>
      <c r="I45" s="55">
        <f>IF(H46/$B$39&lt;Constants!$C$36,Constants!$B$36,IF(H46/$B$39&lt;Constants!$C$37,Constants!$B$37,IF(H46/$B$39&lt;Constants!$C$38,Constants!$B$38,IF(H46/$B$39&lt;Constants!$C$39,Constants!$B$39,IF(H46/$B$39&lt;Constants!$C$40,Constants!$B$40,IF(H46/$B$39&lt;Constants!$C$41,Constants!$B$41,IF(H46/$B$39&lt;Constants!$C$42,Constants!$B$42,IF(H46/$B$39&lt;Constants!$C$43,Constants!$B$43,IF(H46/$B$39&lt;Constants!$C$44,Constants!$B$44)))))))))</f>
        <v>76.05</v>
      </c>
      <c r="J45" s="55">
        <f>IF(I46/$B$39&lt;Constants!$C$36,Constants!$B$36,IF(I46/$B$39&lt;Constants!$C$37,Constants!$B$37,IF(I46/$B$39&lt;Constants!$C$38,Constants!$B$38,IF(I46/$B$39&lt;Constants!$C$39,Constants!$B$39,IF(I46/$B$39&lt;Constants!$C$40,Constants!$B$40,IF(I46/$B$39&lt;Constants!$C$41,Constants!$B$41,IF(I46/$B$39&lt;Constants!$C$42,Constants!$B$42,IF(I46/$B$39&lt;Constants!$C$43,Constants!$B$43,IF(I46/$B$39&lt;Constants!$C$44,Constants!$B$44)))))))))</f>
        <v>76.05</v>
      </c>
      <c r="K45" s="55">
        <f>IF(J46/$B$39&lt;Constants!$C$36,Constants!$B$36,IF(J46/$B$39&lt;Constants!$C$37,Constants!$B$37,IF(J46/$B$39&lt;Constants!$C$38,Constants!$B$38,IF(J46/$B$39&lt;Constants!$C$39,Constants!$B$39,IF(J46/$B$39&lt;Constants!$C$40,Constants!$B$40,IF(J46/$B$39&lt;Constants!$C$41,Constants!$B$41,IF(J46/$B$39&lt;Constants!$C$42,Constants!$B$42,IF(J46/$B$39&lt;Constants!$C$43,Constants!$B$43,IF(J46/$B$39&lt;Constants!$C$44,Constants!$B$44)))))))))</f>
        <v>95.55</v>
      </c>
      <c r="L45" s="55">
        <f>IF(K46/$B$39&lt;Constants!$C$36,Constants!$B$36,IF(K46/$B$39&lt;Constants!$C$37,Constants!$B$37,IF(K46/$B$39&lt;Constants!$C$38,Constants!$B$38,IF(K46/$B$39&lt;Constants!$C$39,Constants!$B$39,IF(K46/$B$39&lt;Constants!$C$40,Constants!$B$40,IF(K46/$B$39&lt;Constants!$C$41,Constants!$B$41,IF(K46/$B$39&lt;Constants!$C$42,Constants!$B$42,IF(K46/$B$39&lt;Constants!$C$43,Constants!$B$43,IF(K46/$B$39&lt;Constants!$C$44,Constants!$B$44)))))))))</f>
        <v>23.4</v>
      </c>
      <c r="M45" s="55">
        <f>IF(L46/$B$39&lt;Constants!$C$36,Constants!$B$36,IF(L46/$B$39&lt;Constants!$C$37,Constants!$B$37,IF(L46/$B$39&lt;Constants!$C$38,Constants!$B$38,IF(L46/$B$39&lt;Constants!$C$39,Constants!$B$39,IF(L46/$B$39&lt;Constants!$C$40,Constants!$B$40,IF(L46/$B$39&lt;Constants!$C$41,Constants!$B$41,IF(L46/$B$39&lt;Constants!$C$42,Constants!$B$42,IF(L46/$B$39&lt;Constants!$C$43,Constants!$B$43,IF(L46/$B$39&lt;Constants!$C$44,Constants!$B$44)))))))))</f>
        <v>23.4</v>
      </c>
      <c r="N45" s="55">
        <f>IF(M46/$B$39&lt;Constants!$C$36,Constants!$B$36,IF(M46/$B$39&lt;Constants!$C$37,Constants!$B$37,IF(M46/$B$39&lt;Constants!$C$38,Constants!$B$38,IF(M46/$B$39&lt;Constants!$C$39,Constants!$B$39,IF(M46/$B$39&lt;Constants!$C$40,Constants!$B$40,IF(M46/$B$39&lt;Constants!$C$41,Constants!$B$41,IF(M46/$B$39&lt;Constants!$C$42,Constants!$B$42,IF(M46/$B$39&lt;Constants!$C$43,Constants!$B$43,IF(M46/$B$39&lt;Constants!$C$44,Constants!$B$44)))))))))</f>
        <v>23.4</v>
      </c>
      <c r="O45" s="55">
        <f>IF(N46/$B$39&lt;Constants!$C$36,Constants!$B$36,IF(N46/$B$39&lt;Constants!$C$37,Constants!$B$37,IF(N46/$B$39&lt;Constants!$C$38,Constants!$B$38,IF(N46/$B$39&lt;Constants!$C$39,Constants!$B$39,IF(N46/$B$39&lt;Constants!$C$40,Constants!$B$40,IF(N46/$B$39&lt;Constants!$C$41,Constants!$B$41,IF(N46/$B$39&lt;Constants!$C$42,Constants!$B$42,IF(N46/$B$39&lt;Constants!$C$43,Constants!$B$43,IF(N46/$B$39&lt;Constants!$C$44,Constants!$B$44)))))))))</f>
        <v>31.2</v>
      </c>
      <c r="P45" s="55">
        <f>IF(O46/$B$39&lt;Constants!$C$36,Constants!$B$36,IF(O46/$B$39&lt;Constants!$C$37,Constants!$B$37,IF(O46/$B$39&lt;Constants!$C$38,Constants!$B$38,IF(O46/$B$39&lt;Constants!$C$39,Constants!$B$39,IF(O46/$B$39&lt;Constants!$C$40,Constants!$B$40,IF(O46/$B$39&lt;Constants!$C$41,Constants!$B$41,IF(O46/$B$39&lt;Constants!$C$42,Constants!$B$42,IF(O46/$B$39&lt;Constants!$C$43,Constants!$B$43,IF(O46/$B$39&lt;Constants!$C$44,Constants!$B$44)))))))))</f>
        <v>31.2</v>
      </c>
      <c r="Q45" s="55">
        <f>IF(P46/$B$39&lt;Constants!$C$36,Constants!$B$36,IF(P46/$B$39&lt;Constants!$C$37,Constants!$B$37,IF(P46/$B$39&lt;Constants!$C$38,Constants!$B$38,IF(P46/$B$39&lt;Constants!$C$39,Constants!$B$39,IF(P46/$B$39&lt;Constants!$C$40,Constants!$B$40,IF(P46/$B$39&lt;Constants!$C$41,Constants!$B$41,IF(P46/$B$39&lt;Constants!$C$42,Constants!$B$42,IF(P46/$B$39&lt;Constants!$C$43,Constants!$B$43,IF(P46/$B$39&lt;Constants!$C$44,Constants!$B$44)))))))))</f>
        <v>31.2</v>
      </c>
      <c r="R45" s="55">
        <f>IF(Q46/$B$39&lt;Constants!$C$36,Constants!$B$36,IF(Q46/$B$39&lt;Constants!$C$37,Constants!$B$37,IF(Q46/$B$39&lt;Constants!$C$38,Constants!$B$38,IF(Q46/$B$39&lt;Constants!$C$39,Constants!$B$39,IF(Q46/$B$39&lt;Constants!$C$40,Constants!$B$40,IF(Q46/$B$39&lt;Constants!$C$41,Constants!$B$41,IF(Q46/$B$39&lt;Constants!$C$42,Constants!$B$42,IF(Q46/$B$39&lt;Constants!$C$43,Constants!$B$43,IF(Q46/$B$39&lt;Constants!$C$44,Constants!$B$44)))))))))</f>
        <v>46.8</v>
      </c>
      <c r="S45" s="55">
        <f>IF(R46/$B$39&lt;Constants!$C$36,Constants!$B$36,IF(R46/$B$39&lt;Constants!$C$37,Constants!$B$37,IF(R46/$B$39&lt;Constants!$C$38,Constants!$B$38,IF(R46/$B$39&lt;Constants!$C$39,Constants!$B$39,IF(R46/$B$39&lt;Constants!$C$40,Constants!$B$40,IF(R46/$B$39&lt;Constants!$C$41,Constants!$B$41,IF(R46/$B$39&lt;Constants!$C$42,Constants!$B$42,IF(R46/$B$39&lt;Constants!$C$43,Constants!$B$43,IF(R46/$B$39&lt;Constants!$C$44,Constants!$B$44)))))))))</f>
        <v>46.8</v>
      </c>
      <c r="T45" s="55">
        <f>IF(S46/$B$39&lt;Constants!$C$36,Constants!$B$36,IF(S46/$B$39&lt;Constants!$C$37,Constants!$B$37,IF(S46/$B$39&lt;Constants!$C$38,Constants!$B$38,IF(S46/$B$39&lt;Constants!$C$39,Constants!$B$39,IF(S46/$B$39&lt;Constants!$C$40,Constants!$B$40,IF(S46/$B$39&lt;Constants!$C$41,Constants!$B$41,IF(S46/$B$39&lt;Constants!$C$42,Constants!$B$42,IF(S46/$B$39&lt;Constants!$C$43,Constants!$B$43,IF(S46/$B$39&lt;Constants!$C$44,Constants!$B$44)))))))))</f>
        <v>46.8</v>
      </c>
      <c r="U45" s="55">
        <f>IF(T46/$B$39&lt;Constants!$C$36,Constants!$B$36,IF(T46/$B$39&lt;Constants!$C$37,Constants!$B$37,IF(T46/$B$39&lt;Constants!$C$38,Constants!$B$38,IF(T46/$B$39&lt;Constants!$C$39,Constants!$B$39,IF(T46/$B$39&lt;Constants!$C$40,Constants!$B$40,IF(T46/$B$39&lt;Constants!$C$41,Constants!$B$41,IF(T46/$B$39&lt;Constants!$C$42,Constants!$B$42,IF(T46/$B$39&lt;Constants!$C$43,Constants!$B$43,IF(T46/$B$39&lt;Constants!$C$44,Constants!$B$44)))))))))</f>
        <v>76.05</v>
      </c>
      <c r="V45" s="55">
        <f>IF(U46/$B$39&lt;Constants!$C$36,Constants!$B$36,IF(U46/$B$39&lt;Constants!$C$37,Constants!$B$37,IF(U46/$B$39&lt;Constants!$C$38,Constants!$B$38,IF(U46/$B$39&lt;Constants!$C$39,Constants!$B$39,IF(U46/$B$39&lt;Constants!$C$40,Constants!$B$40,IF(U46/$B$39&lt;Constants!$C$41,Constants!$B$41,IF(U46/$B$39&lt;Constants!$C$42,Constants!$B$42,IF(U46/$B$39&lt;Constants!$C$43,Constants!$B$43,IF(U46/$B$39&lt;Constants!$C$44,Constants!$B$44)))))))))</f>
        <v>76.05</v>
      </c>
      <c r="W45" s="55">
        <f>IF(V46/$B$39&lt;Constants!$C$36,Constants!$B$36,IF(V46/$B$39&lt;Constants!$C$37,Constants!$B$37,IF(V46/$B$39&lt;Constants!$C$38,Constants!$B$38,IF(V46/$B$39&lt;Constants!$C$39,Constants!$B$39,IF(V46/$B$39&lt;Constants!$C$40,Constants!$B$40,IF(V46/$B$39&lt;Constants!$C$41,Constants!$B$41,IF(V46/$B$39&lt;Constants!$C$42,Constants!$B$42,IF(V46/$B$39&lt;Constants!$C$43,Constants!$B$43,IF(V46/$B$39&lt;Constants!$C$44,Constants!$B$44)))))))))</f>
        <v>23.4</v>
      </c>
      <c r="X45" s="55">
        <f>IF(W46/$B$39&lt;Constants!$C$36,Constants!$B$36,IF(W46/$B$39&lt;Constants!$C$37,Constants!$B$37,IF(W46/$B$39&lt;Constants!$C$38,Constants!$B$38,IF(W46/$B$39&lt;Constants!$C$39,Constants!$B$39,IF(W46/$B$39&lt;Constants!$C$40,Constants!$B$40,IF(W46/$B$39&lt;Constants!$C$41,Constants!$B$41,IF(W46/$B$39&lt;Constants!$C$42,Constants!$B$42,IF(W46/$B$39&lt;Constants!$C$43,Constants!$B$43,IF(W46/$B$39&lt;Constants!$C$44,Constants!$B$44)))))))))</f>
        <v>23.4</v>
      </c>
      <c r="Y45" s="55">
        <f>IF(X46/$B$39&lt;Constants!$C$36,Constants!$B$36,IF(X46/$B$39&lt;Constants!$C$37,Constants!$B$37,IF(X46/$B$39&lt;Constants!$C$38,Constants!$B$38,IF(X46/$B$39&lt;Constants!$C$39,Constants!$B$39,IF(X46/$B$39&lt;Constants!$C$40,Constants!$B$40,IF(X46/$B$39&lt;Constants!$C$41,Constants!$B$41,IF(X46/$B$39&lt;Constants!$C$42,Constants!$B$42,IF(X46/$B$39&lt;Constants!$C$43,Constants!$B$43,IF(X46/$B$39&lt;Constants!$C$44,Constants!$B$44)))))))))</f>
        <v>23.4</v>
      </c>
      <c r="Z45" s="55">
        <f>IF(Y46/$B$39&lt;Constants!$C$36,Constants!$B$36,IF(Y46/$B$39&lt;Constants!$C$37,Constants!$B$37,IF(Y46/$B$39&lt;Constants!$C$38,Constants!$B$38,IF(Y46/$B$39&lt;Constants!$C$39,Constants!$B$39,IF(Y46/$B$39&lt;Constants!$C$40,Constants!$B$40,IF(Y46/$B$39&lt;Constants!$C$41,Constants!$B$41,IF(Y46/$B$39&lt;Constants!$C$42,Constants!$B$42,IF(Y46/$B$39&lt;Constants!$C$43,Constants!$B$43,IF(Y46/$B$39&lt;Constants!$C$44,Constants!$B$44)))))))))</f>
        <v>31.2</v>
      </c>
      <c r="AA45" s="55">
        <f>IF(Z46/$B$39&lt;Constants!$C$36,Constants!$B$36,IF(Z46/$B$39&lt;Constants!$C$37,Constants!$B$37,IF(Z46/$B$39&lt;Constants!$C$38,Constants!$B$38,IF(Z46/$B$39&lt;Constants!$C$39,Constants!$B$39,IF(Z46/$B$39&lt;Constants!$C$40,Constants!$B$40,IF(Z46/$B$39&lt;Constants!$C$41,Constants!$B$41,IF(Z46/$B$39&lt;Constants!$C$42,Constants!$B$42,IF(Z46/$B$39&lt;Constants!$C$43,Constants!$B$43,IF(Z46/$B$39&lt;Constants!$C$44,Constants!$B$44)))))))))</f>
        <v>31.2</v>
      </c>
      <c r="AB45" s="55">
        <f>IF(AA46/$B$39&lt;Constants!$C$36,Constants!$B$36,IF(AA46/$B$39&lt;Constants!$C$37,Constants!$B$37,IF(AA46/$B$39&lt;Constants!$C$38,Constants!$B$38,IF(AA46/$B$39&lt;Constants!$C$39,Constants!$B$39,IF(AA46/$B$39&lt;Constants!$C$40,Constants!$B$40,IF(AA46/$B$39&lt;Constants!$C$41,Constants!$B$41,IF(AA46/$B$39&lt;Constants!$C$42,Constants!$B$42,IF(AA46/$B$39&lt;Constants!$C$43,Constants!$B$43,IF(AA46/$B$39&lt;Constants!$C$44,Constants!$B$44)))))))))</f>
        <v>31.2</v>
      </c>
    </row>
    <row r="46" spans="1:28">
      <c r="B46"/>
      <c r="C46" t="s">
        <v>87</v>
      </c>
      <c r="D46" s="57">
        <f>AB44</f>
        <v>287.19490135977293</v>
      </c>
      <c r="E46" s="57">
        <f>IF(AND(D46+E$37&gt;$B$39,E$37&lt;E45),$B$39,IF(E$37&lt;0,D46+E$37/Constants!$B$34,IF(E$37&gt;E$39,D46+E45*Constants!$B$34,D46+E$37*Constants!$B$34)))</f>
        <v>280.20085374072534</v>
      </c>
      <c r="F46" s="57">
        <f>IF(AND(E46+F$37&gt;$B$39,F$37&lt;F45),$B$39,IF(F$37&lt;0,E46+F$37/Constants!$B$34,IF(F$37&gt;F$39,E46+F45*Constants!$B$34,E46+F$37*Constants!$B$34)))</f>
        <v>274.55680612167771</v>
      </c>
      <c r="G46" s="57">
        <f>IF(AND(F46+G$37&gt;$B$39,G$37&lt;G45),$B$39,IF(G$37&lt;0,F46+G$37/Constants!$B$34,IF(G$37&gt;G$39,F46+G45*Constants!$B$34,F46+G$37*Constants!$B$34)))</f>
        <v>268.91275850263008</v>
      </c>
      <c r="H46" s="57">
        <f>IF(AND(G46+H$37&gt;$B$39,H$37&lt;H45),$B$39,IF(H$37&lt;0,G46+H$37/Constants!$B$34,IF(H$37&gt;H$39,G46+H45*Constants!$B$34,G46+H$37*Constants!$B$34)))</f>
        <v>263.30621088358248</v>
      </c>
      <c r="I46" s="57">
        <f>IF(AND(H46+I$37&gt;$B$39,I$37&lt;I45),$B$39,IF(I$37&lt;0,H46+I$37/Constants!$B$34,IF(I$37&gt;I$39,H46+I45*Constants!$B$34,H46+I$37*Constants!$B$34)))</f>
        <v>257.69966326453488</v>
      </c>
      <c r="J46" s="57">
        <f>IF(AND(I46+J$37&gt;$B$39,J$37&lt;J45),$B$39,IF(J$37&lt;0,I46+J$37/Constants!$B$34,IF(J$37&gt;J$39,I46+J45*Constants!$B$34,I46+J$37*Constants!$B$34)))</f>
        <v>252.09311564548727</v>
      </c>
      <c r="K46" s="57">
        <f>IF(AND(J46+K$37&gt;$B$39,K$37&lt;K45),$B$39,IF(K$37&lt;0,J46+K$37/Constants!$B$34,IF(K$37&gt;K$39,J46+K45*Constants!$B$34,J46+K$37*Constants!$B$34)))</f>
        <v>328.53311564548727</v>
      </c>
      <c r="L46" s="57">
        <f>IF(AND(K46+L$37&gt;$B$39,L$37&lt;L45),$B$39,IF(L$37&lt;0,K46+L$37/Constants!$B$34,IF(L$37&gt;L$39,K46+L45*Constants!$B$34,K46+L$37*Constants!$B$34)))</f>
        <v>323.05156802643967</v>
      </c>
      <c r="M46" s="57">
        <f>IF(AND(L46+M$37&gt;$B$39,M$37&lt;M45),$B$39,IF(M$37&lt;0,L46+M$37/Constants!$B$34,IF(M$37&gt;M$39,L46+M45*Constants!$B$34,L46+M$37*Constants!$B$34)))</f>
        <v>317.38354499755599</v>
      </c>
      <c r="N46" s="57">
        <f>IF(AND(M46+N$37&gt;$B$39,N$37&lt;N45),$B$39,IF(N$37&lt;0,M46+N$37/Constants!$B$34,IF(N$37&gt;N$39,M46+N45*Constants!$B$34,M46+N$37*Constants!$B$34)))</f>
        <v>311.71552196867231</v>
      </c>
      <c r="O46" s="57">
        <f>IF(AND(N46+O$37&gt;$B$39,O$37&lt;O45),$B$39,IF(O$37&lt;0,N46+O$37/Constants!$B$34,IF(O$37&gt;O$39,N46+O45*Constants!$B$34,N46+O$37*Constants!$B$34)))</f>
        <v>304.42552662144954</v>
      </c>
      <c r="P46" s="57">
        <f>IF(AND(O46+P$37&gt;$B$39,P$37&lt;P45),$B$39,IF(P$37&lt;0,O46+P$37/Constants!$B$34,IF(P$37&gt;P$39,O46+P45*Constants!$B$34,O46+P$37*Constants!$B$34)))</f>
        <v>297.13553127422676</v>
      </c>
      <c r="Q46" s="57">
        <f>IF(AND(P46+Q$37&gt;$B$39,Q$37&lt;Q45),$B$39,IF(Q$37&lt;0,P46+Q$37/Constants!$B$34,IF(Q$37&gt;Q$39,P46+Q45*Constants!$B$34,P46+Q$37*Constants!$B$34)))</f>
        <v>287.49451133684005</v>
      </c>
      <c r="R46" s="57">
        <f>IF(AND(Q46+R$37&gt;$B$39,R$37&lt;R45),$B$39,IF(R$37&lt;0,Q46+R$37/Constants!$B$34,IF(R$37&gt;R$39,Q46+R45*Constants!$B$34,Q46+R$37*Constants!$B$34)))</f>
        <v>282.01296371779245</v>
      </c>
      <c r="S46" s="57">
        <f>IF(AND(R46+S$37&gt;$B$39,S$37&lt;S45),$B$39,IF(S$37&lt;0,R46+S$37/Constants!$B$34,IF(S$37&gt;S$39,R46+S45*Constants!$B$34,R46+S$37*Constants!$B$34)))</f>
        <v>276.53141609874484</v>
      </c>
      <c r="T46" s="57">
        <f>IF(AND(S46+T$37&gt;$B$39,T$37&lt;T45),$B$39,IF(T$37&lt;0,S46+T$37/Constants!$B$34,IF(T$37&gt;T$39,S46+T45*Constants!$B$34,S46+T$37*Constants!$B$34)))</f>
        <v>270.61236847969724</v>
      </c>
      <c r="U46" s="57">
        <f>IF(AND(T46+U$37&gt;$B$39,U$37&lt;U45),$B$39,IF(U$37&lt;0,T46+U$37/Constants!$B$34,IF(U$37&gt;U$39,T46+U45*Constants!$B$34,T46+U$37*Constants!$B$34)))</f>
        <v>264.69332086064964</v>
      </c>
      <c r="V46" s="57">
        <f>IF(AND(U46+V$37&gt;$B$39,V$37&lt;V45),$B$39,IF(V$37&lt;0,U46+V$37/Constants!$B$34,IF(V$37&gt;V$39,U46+V45*Constants!$B$34,U46+V$37*Constants!$B$34)))</f>
        <v>325.53332086064961</v>
      </c>
      <c r="W46" s="57">
        <f>IF(AND(V46+W$37&gt;$B$39,W$37&lt;W45),$B$39,IF(W$37&lt;0,V46+W$37/Constants!$B$34,IF(W$37&gt;W$39,V46+W45*Constants!$B$34,V46+W$37*Constants!$B$34)))</f>
        <v>319.60177324160202</v>
      </c>
      <c r="X46" s="57">
        <f>IF(AND(W46+X$37&gt;$B$39,X$37&lt;X45),$B$39,IF(X$37&lt;0,W46+X$37/Constants!$B$34,IF(X$37&gt;X$39,W46+X45*Constants!$B$34,W46+X$37*Constants!$B$34)))</f>
        <v>313.58272562255439</v>
      </c>
      <c r="Y46" s="57">
        <f>IF(AND(X46+Y$37&gt;$B$39,Y$37&lt;Y45),$B$39,IF(Y$37&lt;0,X46+Y$37/Constants!$B$34,IF(Y$37&gt;Y$39,X46+Y45*Constants!$B$34,X46+Y$37*Constants!$B$34)))</f>
        <v>306.68867800350677</v>
      </c>
      <c r="Z46" s="57">
        <f>IF(AND(Y46+Z$37&gt;$B$39,Z$37&lt;Z45),$B$39,IF(Z$37&lt;0,Y46+Z$37/Constants!$B$34,IF(Z$37&gt;Z$39,Y46+Z45*Constants!$B$34,Y46+Z$37*Constants!$B$34)))</f>
        <v>299.91963038445914</v>
      </c>
      <c r="AA46" s="57">
        <f>IF(AND(Z46+AA$37&gt;$B$39,AA$37&lt;AA45),$B$39,IF(AA$37&lt;0,Z46+AA$37/Constants!$B$34,IF(AA$37&gt;AA$39,Z46+AA45*Constants!$B$34,Z46+AA$37*Constants!$B$34)))</f>
        <v>293.15058276541151</v>
      </c>
      <c r="AB46" s="57">
        <f>IF(AND(AA46+AB$37&gt;$B$39,AB$37&lt;AB45),$B$39,IF(AB$37&lt;0,AA46+AB$37/Constants!$B$34,IF(AB$37&gt;AB$39,AA46+AB45*Constants!$B$34,AA46+AB$37*Constants!$B$34)))</f>
        <v>287.50653514636389</v>
      </c>
    </row>
    <row r="47" spans="1:28">
      <c r="B47"/>
      <c r="C47" s="54" t="s">
        <v>82</v>
      </c>
      <c r="D47" s="60"/>
      <c r="E47" s="55">
        <f>IF(D48/$B$39&lt;Constants!$C$36,Constants!$B$36,IF(D48/$B$39&lt;Constants!$C$37,Constants!$B$37,IF(D48/$B$39&lt;Constants!$C$38,Constants!$B$38,IF(D48/$B$39&lt;Constants!$C$39,Constants!$B$39,IF(D48/$B$39&lt;Constants!$C$40,Constants!$B$40,IF(D48/$B$39&lt;Constants!$C$41,Constants!$B$41,IF(D48/$B$39&lt;Constants!$C$42,Constants!$B$42,IF(D48/$B$39&lt;Constants!$C$43,Constants!$B$43,IF(D48/$B$39&lt;Constants!$C$44,Constants!$B$44)))))))))</f>
        <v>46.8</v>
      </c>
      <c r="F47" s="55">
        <f>IF(E48/$B$39&lt;Constants!$C$36,Constants!$B$36,IF(E48/$B$39&lt;Constants!$C$37,Constants!$B$37,IF(E48/$B$39&lt;Constants!$C$38,Constants!$B$38,IF(E48/$B$39&lt;Constants!$C$39,Constants!$B$39,IF(E48/$B$39&lt;Constants!$C$40,Constants!$B$40,IF(E48/$B$39&lt;Constants!$C$41,Constants!$B$41,IF(E48/$B$39&lt;Constants!$C$42,Constants!$B$42,IF(E48/$B$39&lt;Constants!$C$43,Constants!$B$43,IF(E48/$B$39&lt;Constants!$C$44,Constants!$B$44)))))))))</f>
        <v>46.8</v>
      </c>
      <c r="G47" s="55">
        <f>IF(F48/$B$39&lt;Constants!$C$36,Constants!$B$36,IF(F48/$B$39&lt;Constants!$C$37,Constants!$B$37,IF(F48/$B$39&lt;Constants!$C$38,Constants!$B$38,IF(F48/$B$39&lt;Constants!$C$39,Constants!$B$39,IF(F48/$B$39&lt;Constants!$C$40,Constants!$B$40,IF(F48/$B$39&lt;Constants!$C$41,Constants!$B$41,IF(F48/$B$39&lt;Constants!$C$42,Constants!$B$42,IF(F48/$B$39&lt;Constants!$C$43,Constants!$B$43,IF(F48/$B$39&lt;Constants!$C$44,Constants!$B$44)))))))))</f>
        <v>46.8</v>
      </c>
      <c r="H47" s="55">
        <f>IF(G48/$B$39&lt;Constants!$C$36,Constants!$B$36,IF(G48/$B$39&lt;Constants!$C$37,Constants!$B$37,IF(G48/$B$39&lt;Constants!$C$38,Constants!$B$38,IF(G48/$B$39&lt;Constants!$C$39,Constants!$B$39,IF(G48/$B$39&lt;Constants!$C$40,Constants!$B$40,IF(G48/$B$39&lt;Constants!$C$41,Constants!$B$41,IF(G48/$B$39&lt;Constants!$C$42,Constants!$B$42,IF(G48/$B$39&lt;Constants!$C$43,Constants!$B$43,IF(G48/$B$39&lt;Constants!$C$44,Constants!$B$44)))))))))</f>
        <v>76.05</v>
      </c>
      <c r="I47" s="55">
        <f>IF(H48/$B$39&lt;Constants!$C$36,Constants!$B$36,IF(H48/$B$39&lt;Constants!$C$37,Constants!$B$37,IF(H48/$B$39&lt;Constants!$C$38,Constants!$B$38,IF(H48/$B$39&lt;Constants!$C$39,Constants!$B$39,IF(H48/$B$39&lt;Constants!$C$40,Constants!$B$40,IF(H48/$B$39&lt;Constants!$C$41,Constants!$B$41,IF(H48/$B$39&lt;Constants!$C$42,Constants!$B$42,IF(H48/$B$39&lt;Constants!$C$43,Constants!$B$43,IF(H48/$B$39&lt;Constants!$C$44,Constants!$B$44)))))))))</f>
        <v>76.05</v>
      </c>
      <c r="J47" s="55">
        <f>IF(I48/$B$39&lt;Constants!$C$36,Constants!$B$36,IF(I48/$B$39&lt;Constants!$C$37,Constants!$B$37,IF(I48/$B$39&lt;Constants!$C$38,Constants!$B$38,IF(I48/$B$39&lt;Constants!$C$39,Constants!$B$39,IF(I48/$B$39&lt;Constants!$C$40,Constants!$B$40,IF(I48/$B$39&lt;Constants!$C$41,Constants!$B$41,IF(I48/$B$39&lt;Constants!$C$42,Constants!$B$42,IF(I48/$B$39&lt;Constants!$C$43,Constants!$B$43,IF(I48/$B$39&lt;Constants!$C$44,Constants!$B$44)))))))))</f>
        <v>76.05</v>
      </c>
      <c r="K47" s="55">
        <f>IF(J48/$B$39&lt;Constants!$C$36,Constants!$B$36,IF(J48/$B$39&lt;Constants!$C$37,Constants!$B$37,IF(J48/$B$39&lt;Constants!$C$38,Constants!$B$38,IF(J48/$B$39&lt;Constants!$C$39,Constants!$B$39,IF(J48/$B$39&lt;Constants!$C$40,Constants!$B$40,IF(J48/$B$39&lt;Constants!$C$41,Constants!$B$41,IF(J48/$B$39&lt;Constants!$C$42,Constants!$B$42,IF(J48/$B$39&lt;Constants!$C$43,Constants!$B$43,IF(J48/$B$39&lt;Constants!$C$44,Constants!$B$44)))))))))</f>
        <v>95.55</v>
      </c>
      <c r="L47" s="55">
        <f>IF(K48/$B$39&lt;Constants!$C$36,Constants!$B$36,IF(K48/$B$39&lt;Constants!$C$37,Constants!$B$37,IF(K48/$B$39&lt;Constants!$C$38,Constants!$B$38,IF(K48/$B$39&lt;Constants!$C$39,Constants!$B$39,IF(K48/$B$39&lt;Constants!$C$40,Constants!$B$40,IF(K48/$B$39&lt;Constants!$C$41,Constants!$B$41,IF(K48/$B$39&lt;Constants!$C$42,Constants!$B$42,IF(K48/$B$39&lt;Constants!$C$43,Constants!$B$43,IF(K48/$B$39&lt;Constants!$C$44,Constants!$B$44)))))))))</f>
        <v>23.4</v>
      </c>
      <c r="M47" s="55">
        <f>IF(L48/$B$39&lt;Constants!$C$36,Constants!$B$36,IF(L48/$B$39&lt;Constants!$C$37,Constants!$B$37,IF(L48/$B$39&lt;Constants!$C$38,Constants!$B$38,IF(L48/$B$39&lt;Constants!$C$39,Constants!$B$39,IF(L48/$B$39&lt;Constants!$C$40,Constants!$B$40,IF(L48/$B$39&lt;Constants!$C$41,Constants!$B$41,IF(L48/$B$39&lt;Constants!$C$42,Constants!$B$42,IF(L48/$B$39&lt;Constants!$C$43,Constants!$B$43,IF(L48/$B$39&lt;Constants!$C$44,Constants!$B$44)))))))))</f>
        <v>23.4</v>
      </c>
      <c r="N47" s="55">
        <f>IF(M48/$B$39&lt;Constants!$C$36,Constants!$B$36,IF(M48/$B$39&lt;Constants!$C$37,Constants!$B$37,IF(M48/$B$39&lt;Constants!$C$38,Constants!$B$38,IF(M48/$B$39&lt;Constants!$C$39,Constants!$B$39,IF(M48/$B$39&lt;Constants!$C$40,Constants!$B$40,IF(M48/$B$39&lt;Constants!$C$41,Constants!$B$41,IF(M48/$B$39&lt;Constants!$C$42,Constants!$B$42,IF(M48/$B$39&lt;Constants!$C$43,Constants!$B$43,IF(M48/$B$39&lt;Constants!$C$44,Constants!$B$44)))))))))</f>
        <v>23.4</v>
      </c>
      <c r="O47" s="55">
        <f>IF(N48/$B$39&lt;Constants!$C$36,Constants!$B$36,IF(N48/$B$39&lt;Constants!$C$37,Constants!$B$37,IF(N48/$B$39&lt;Constants!$C$38,Constants!$B$38,IF(N48/$B$39&lt;Constants!$C$39,Constants!$B$39,IF(N48/$B$39&lt;Constants!$C$40,Constants!$B$40,IF(N48/$B$39&lt;Constants!$C$41,Constants!$B$41,IF(N48/$B$39&lt;Constants!$C$42,Constants!$B$42,IF(N48/$B$39&lt;Constants!$C$43,Constants!$B$43,IF(N48/$B$39&lt;Constants!$C$44,Constants!$B$44)))))))))</f>
        <v>23.4</v>
      </c>
      <c r="P47" s="55">
        <f>IF(O48/$B$39&lt;Constants!$C$36,Constants!$B$36,IF(O48/$B$39&lt;Constants!$C$37,Constants!$B$37,IF(O48/$B$39&lt;Constants!$C$38,Constants!$B$38,IF(O48/$B$39&lt;Constants!$C$39,Constants!$B$39,IF(O48/$B$39&lt;Constants!$C$40,Constants!$B$40,IF(O48/$B$39&lt;Constants!$C$41,Constants!$B$41,IF(O48/$B$39&lt;Constants!$C$42,Constants!$B$42,IF(O48/$B$39&lt;Constants!$C$43,Constants!$B$43,IF(O48/$B$39&lt;Constants!$C$44,Constants!$B$44)))))))))</f>
        <v>31.2</v>
      </c>
      <c r="Q47" s="55">
        <f>IF(P48/$B$39&lt;Constants!$C$36,Constants!$B$36,IF(P48/$B$39&lt;Constants!$C$37,Constants!$B$37,IF(P48/$B$39&lt;Constants!$C$38,Constants!$B$38,IF(P48/$B$39&lt;Constants!$C$39,Constants!$B$39,IF(P48/$B$39&lt;Constants!$C$40,Constants!$B$40,IF(P48/$B$39&lt;Constants!$C$41,Constants!$B$41,IF(P48/$B$39&lt;Constants!$C$42,Constants!$B$42,IF(P48/$B$39&lt;Constants!$C$43,Constants!$B$43,IF(P48/$B$39&lt;Constants!$C$44,Constants!$B$44)))))))))</f>
        <v>31.2</v>
      </c>
      <c r="R47" s="55">
        <f>IF(Q48/$B$39&lt;Constants!$C$36,Constants!$B$36,IF(Q48/$B$39&lt;Constants!$C$37,Constants!$B$37,IF(Q48/$B$39&lt;Constants!$C$38,Constants!$B$38,IF(Q48/$B$39&lt;Constants!$C$39,Constants!$B$39,IF(Q48/$B$39&lt;Constants!$C$40,Constants!$B$40,IF(Q48/$B$39&lt;Constants!$C$41,Constants!$B$41,IF(Q48/$B$39&lt;Constants!$C$42,Constants!$B$42,IF(Q48/$B$39&lt;Constants!$C$43,Constants!$B$43,IF(Q48/$B$39&lt;Constants!$C$44,Constants!$B$44)))))))))</f>
        <v>46.8</v>
      </c>
      <c r="S47" s="55">
        <f>IF(R48/$B$39&lt;Constants!$C$36,Constants!$B$36,IF(R48/$B$39&lt;Constants!$C$37,Constants!$B$37,IF(R48/$B$39&lt;Constants!$C$38,Constants!$B$38,IF(R48/$B$39&lt;Constants!$C$39,Constants!$B$39,IF(R48/$B$39&lt;Constants!$C$40,Constants!$B$40,IF(R48/$B$39&lt;Constants!$C$41,Constants!$B$41,IF(R48/$B$39&lt;Constants!$C$42,Constants!$B$42,IF(R48/$B$39&lt;Constants!$C$43,Constants!$B$43,IF(R48/$B$39&lt;Constants!$C$44,Constants!$B$44)))))))))</f>
        <v>46.8</v>
      </c>
      <c r="T47" s="55">
        <f>IF(S48/$B$39&lt;Constants!$C$36,Constants!$B$36,IF(S48/$B$39&lt;Constants!$C$37,Constants!$B$37,IF(S48/$B$39&lt;Constants!$C$38,Constants!$B$38,IF(S48/$B$39&lt;Constants!$C$39,Constants!$B$39,IF(S48/$B$39&lt;Constants!$C$40,Constants!$B$40,IF(S48/$B$39&lt;Constants!$C$41,Constants!$B$41,IF(S48/$B$39&lt;Constants!$C$42,Constants!$B$42,IF(S48/$B$39&lt;Constants!$C$43,Constants!$B$43,IF(S48/$B$39&lt;Constants!$C$44,Constants!$B$44)))))))))</f>
        <v>46.8</v>
      </c>
      <c r="U47" s="55">
        <f>IF(T48/$B$39&lt;Constants!$C$36,Constants!$B$36,IF(T48/$B$39&lt;Constants!$C$37,Constants!$B$37,IF(T48/$B$39&lt;Constants!$C$38,Constants!$B$38,IF(T48/$B$39&lt;Constants!$C$39,Constants!$B$39,IF(T48/$B$39&lt;Constants!$C$40,Constants!$B$40,IF(T48/$B$39&lt;Constants!$C$41,Constants!$B$41,IF(T48/$B$39&lt;Constants!$C$42,Constants!$B$42,IF(T48/$B$39&lt;Constants!$C$43,Constants!$B$43,IF(T48/$B$39&lt;Constants!$C$44,Constants!$B$44)))))))))</f>
        <v>76.05</v>
      </c>
      <c r="V47" s="55">
        <f>IF(U48/$B$39&lt;Constants!$C$36,Constants!$B$36,IF(U48/$B$39&lt;Constants!$C$37,Constants!$B$37,IF(U48/$B$39&lt;Constants!$C$38,Constants!$B$38,IF(U48/$B$39&lt;Constants!$C$39,Constants!$B$39,IF(U48/$B$39&lt;Constants!$C$40,Constants!$B$40,IF(U48/$B$39&lt;Constants!$C$41,Constants!$B$41,IF(U48/$B$39&lt;Constants!$C$42,Constants!$B$42,IF(U48/$B$39&lt;Constants!$C$43,Constants!$B$43,IF(U48/$B$39&lt;Constants!$C$44,Constants!$B$44)))))))))</f>
        <v>76.05</v>
      </c>
      <c r="W47" s="55">
        <f>IF(V48/$B$39&lt;Constants!$C$36,Constants!$B$36,IF(V48/$B$39&lt;Constants!$C$37,Constants!$B$37,IF(V48/$B$39&lt;Constants!$C$38,Constants!$B$38,IF(V48/$B$39&lt;Constants!$C$39,Constants!$B$39,IF(V48/$B$39&lt;Constants!$C$40,Constants!$B$40,IF(V48/$B$39&lt;Constants!$C$41,Constants!$B$41,IF(V48/$B$39&lt;Constants!$C$42,Constants!$B$42,IF(V48/$B$39&lt;Constants!$C$43,Constants!$B$43,IF(V48/$B$39&lt;Constants!$C$44,Constants!$B$44)))))))))</f>
        <v>23.4</v>
      </c>
      <c r="X47" s="55">
        <f>IF(W48/$B$39&lt;Constants!$C$36,Constants!$B$36,IF(W48/$B$39&lt;Constants!$C$37,Constants!$B$37,IF(W48/$B$39&lt;Constants!$C$38,Constants!$B$38,IF(W48/$B$39&lt;Constants!$C$39,Constants!$B$39,IF(W48/$B$39&lt;Constants!$C$40,Constants!$B$40,IF(W48/$B$39&lt;Constants!$C$41,Constants!$B$41,IF(W48/$B$39&lt;Constants!$C$42,Constants!$B$42,IF(W48/$B$39&lt;Constants!$C$43,Constants!$B$43,IF(W48/$B$39&lt;Constants!$C$44,Constants!$B$44)))))))))</f>
        <v>23.4</v>
      </c>
      <c r="Y47" s="55">
        <f>IF(X48/$B$39&lt;Constants!$C$36,Constants!$B$36,IF(X48/$B$39&lt;Constants!$C$37,Constants!$B$37,IF(X48/$B$39&lt;Constants!$C$38,Constants!$B$38,IF(X48/$B$39&lt;Constants!$C$39,Constants!$B$39,IF(X48/$B$39&lt;Constants!$C$40,Constants!$B$40,IF(X48/$B$39&lt;Constants!$C$41,Constants!$B$41,IF(X48/$B$39&lt;Constants!$C$42,Constants!$B$42,IF(X48/$B$39&lt;Constants!$C$43,Constants!$B$43,IF(X48/$B$39&lt;Constants!$C$44,Constants!$B$44)))))))))</f>
        <v>23.4</v>
      </c>
      <c r="Z47" s="55">
        <f>IF(Y48/$B$39&lt;Constants!$C$36,Constants!$B$36,IF(Y48/$B$39&lt;Constants!$C$37,Constants!$B$37,IF(Y48/$B$39&lt;Constants!$C$38,Constants!$B$38,IF(Y48/$B$39&lt;Constants!$C$39,Constants!$B$39,IF(Y48/$B$39&lt;Constants!$C$40,Constants!$B$40,IF(Y48/$B$39&lt;Constants!$C$41,Constants!$B$41,IF(Y48/$B$39&lt;Constants!$C$42,Constants!$B$42,IF(Y48/$B$39&lt;Constants!$C$43,Constants!$B$43,IF(Y48/$B$39&lt;Constants!$C$44,Constants!$B$44)))))))))</f>
        <v>31.2</v>
      </c>
      <c r="AA47" s="55">
        <f>IF(Z48/$B$39&lt;Constants!$C$36,Constants!$B$36,IF(Z48/$B$39&lt;Constants!$C$37,Constants!$B$37,IF(Z48/$B$39&lt;Constants!$C$38,Constants!$B$38,IF(Z48/$B$39&lt;Constants!$C$39,Constants!$B$39,IF(Z48/$B$39&lt;Constants!$C$40,Constants!$B$40,IF(Z48/$B$39&lt;Constants!$C$41,Constants!$B$41,IF(Z48/$B$39&lt;Constants!$C$42,Constants!$B$42,IF(Z48/$B$39&lt;Constants!$C$43,Constants!$B$43,IF(Z48/$B$39&lt;Constants!$C$44,Constants!$B$44)))))))))</f>
        <v>31.2</v>
      </c>
      <c r="AB47" s="55">
        <f>IF(AA48/$B$39&lt;Constants!$C$36,Constants!$B$36,IF(AA48/$B$39&lt;Constants!$C$37,Constants!$B$37,IF(AA48/$B$39&lt;Constants!$C$38,Constants!$B$38,IF(AA48/$B$39&lt;Constants!$C$39,Constants!$B$39,IF(AA48/$B$39&lt;Constants!$C$40,Constants!$B$40,IF(AA48/$B$39&lt;Constants!$C$41,Constants!$B$41,IF(AA48/$B$39&lt;Constants!$C$42,Constants!$B$42,IF(AA48/$B$39&lt;Constants!$C$43,Constants!$B$43,IF(AA48/$B$39&lt;Constants!$C$44,Constants!$B$44)))))))))</f>
        <v>31.2</v>
      </c>
    </row>
    <row r="48" spans="1:28">
      <c r="B48"/>
      <c r="C48" s="60" t="s">
        <v>88</v>
      </c>
      <c r="D48" s="57">
        <f>AB46</f>
        <v>287.50653514636389</v>
      </c>
      <c r="E48" s="57">
        <f>IF(AND(D48+E$37&gt;$B$39,E$37&lt;E47),$B$39,IF(E$37&lt;0,D48+E$37/Constants!$B$34,IF(E$37&gt;E$39,D48+E47*Constants!$B$34,D48+E$37*Constants!$B$34)))</f>
        <v>280.5124875273163</v>
      </c>
      <c r="F48" s="57">
        <f>IF(AND(E48+F$37&gt;$B$39,F$37&lt;F47),$B$39,IF(F$37&lt;0,E48+F$37/Constants!$B$34,IF(F$37&gt;F$39,E48+F47*Constants!$B$34,E48+F$37*Constants!$B$34)))</f>
        <v>274.86843990826867</v>
      </c>
      <c r="G48" s="57">
        <f>IF(AND(F48+G$37&gt;$B$39,G$37&lt;G47),$B$39,IF(G$37&lt;0,F48+G$37/Constants!$B$34,IF(G$37&gt;G$39,F48+G47*Constants!$B$34,F48+G$37*Constants!$B$34)))</f>
        <v>269.22439228922104</v>
      </c>
      <c r="H48" s="57">
        <f>IF(AND(G48+H$37&gt;$B$39,H$37&lt;H47),$B$39,IF(H$37&lt;0,G48+H$37/Constants!$B$34,IF(H$37&gt;H$39,G48+H47*Constants!$B$34,G48+H$37*Constants!$B$34)))</f>
        <v>263.61784467017344</v>
      </c>
      <c r="I48" s="57">
        <f>IF(AND(H48+I$37&gt;$B$39,I$37&lt;I47),$B$39,IF(I$37&lt;0,H48+I$37/Constants!$B$34,IF(I$37&gt;I$39,H48+I47*Constants!$B$34,H48+I$37*Constants!$B$34)))</f>
        <v>258.01129705112584</v>
      </c>
      <c r="J48" s="57">
        <f>IF(AND(I48+J$37&gt;$B$39,J$37&lt;J47),$B$39,IF(J$37&lt;0,I48+J$37/Constants!$B$34,IF(J$37&gt;J$39,I48+J47*Constants!$B$34,I48+J$37*Constants!$B$34)))</f>
        <v>252.40474943207823</v>
      </c>
      <c r="K48" s="57">
        <f>IF(AND(J48+K$37&gt;$B$39,K$37&lt;K47),$B$39,IF(K$37&lt;0,J48+K$37/Constants!$B$34,IF(K$37&gt;K$39,J48+K47*Constants!$B$34,J48+K$37*Constants!$B$34)))</f>
        <v>328.84474943207823</v>
      </c>
      <c r="L48" s="57">
        <f>IF(AND(K48+L$37&gt;$B$39,L$37&lt;L47),$B$39,IF(L$37&lt;0,K48+L$37/Constants!$B$34,IF(L$37&gt;L$39,K48+L47*Constants!$B$34,K48+L$37*Constants!$B$34)))</f>
        <v>323.36320181303063</v>
      </c>
      <c r="M48" s="57">
        <f>IF(AND(L48+M$37&gt;$B$39,M$37&lt;M47),$B$39,IF(M$37&lt;0,L48+M$37/Constants!$B$34,IF(M$37&gt;M$39,L48+M47*Constants!$B$34,L48+M$37*Constants!$B$34)))</f>
        <v>317.69517878414695</v>
      </c>
      <c r="N48" s="57">
        <f>IF(AND(M48+N$37&gt;$B$39,N$37&lt;N47),$B$39,IF(N$37&lt;0,M48+N$37/Constants!$B$34,IF(N$37&gt;N$39,M48+N47*Constants!$B$34,M48+N$37*Constants!$B$34)))</f>
        <v>312.02715575526327</v>
      </c>
      <c r="O48" s="57">
        <f>IF(AND(N48+O$37&gt;$B$39,O$37&lt;O47),$B$39,IF(O$37&lt;0,N48+O$37/Constants!$B$34,IF(O$37&gt;O$39,N48+O47*Constants!$B$34,N48+O$37*Constants!$B$34)))</f>
        <v>304.73716040804049</v>
      </c>
      <c r="P48" s="57">
        <f>IF(AND(O48+P$37&gt;$B$39,P$37&lt;P47),$B$39,IF(P$37&lt;0,O48+P$37/Constants!$B$34,IF(P$37&gt;P$39,O48+P47*Constants!$B$34,O48+P$37*Constants!$B$34)))</f>
        <v>297.44716506081772</v>
      </c>
      <c r="Q48" s="57">
        <f>IF(AND(P48+Q$37&gt;$B$39,Q$37&lt;Q47),$B$39,IF(Q$37&lt;0,P48+Q$37/Constants!$B$34,IF(Q$37&gt;Q$39,P48+Q47*Constants!$B$34,P48+Q$37*Constants!$B$34)))</f>
        <v>287.80614512343101</v>
      </c>
      <c r="R48" s="57">
        <f>IF(AND(Q48+R$37&gt;$B$39,R$37&lt;R47),$B$39,IF(R$37&lt;0,Q48+R$37/Constants!$B$34,IF(R$37&gt;R$39,Q48+R47*Constants!$B$34,Q48+R$37*Constants!$B$34)))</f>
        <v>282.32459750438341</v>
      </c>
      <c r="S48" s="57">
        <f>IF(AND(R48+S$37&gt;$B$39,S$37&lt;S47),$B$39,IF(S$37&lt;0,R48+S$37/Constants!$B$34,IF(S$37&gt;S$39,R48+S47*Constants!$B$34,R48+S$37*Constants!$B$34)))</f>
        <v>276.8430498853358</v>
      </c>
      <c r="T48" s="57">
        <f>IF(AND(S48+T$37&gt;$B$39,T$37&lt;T47),$B$39,IF(T$37&lt;0,S48+T$37/Constants!$B$34,IF(T$37&gt;T$39,S48+T47*Constants!$B$34,S48+T$37*Constants!$B$34)))</f>
        <v>270.9240022662882</v>
      </c>
      <c r="U48" s="57">
        <f>IF(AND(T48+U$37&gt;$B$39,U$37&lt;U47),$B$39,IF(U$37&lt;0,T48+U$37/Constants!$B$34,IF(U$37&gt;U$39,T48+U47*Constants!$B$34,T48+U$37*Constants!$B$34)))</f>
        <v>265.0049546472406</v>
      </c>
      <c r="V48" s="57">
        <f>IF(AND(U48+V$37&gt;$B$39,V$37&lt;V47),$B$39,IF(V$37&lt;0,U48+V$37/Constants!$B$34,IF(V$37&gt;V$39,U48+V47*Constants!$B$34,U48+V$37*Constants!$B$34)))</f>
        <v>325.84495464724057</v>
      </c>
      <c r="W48" s="57">
        <f>IF(AND(V48+W$37&gt;$B$39,W$37&lt;W47),$B$39,IF(W$37&lt;0,V48+W$37/Constants!$B$34,IF(W$37&gt;W$39,V48+W47*Constants!$B$34,V48+W$37*Constants!$B$34)))</f>
        <v>319.91340702819298</v>
      </c>
      <c r="X48" s="57">
        <f>IF(AND(W48+X$37&gt;$B$39,X$37&lt;X47),$B$39,IF(X$37&lt;0,W48+X$37/Constants!$B$34,IF(X$37&gt;X$39,W48+X47*Constants!$B$34,W48+X$37*Constants!$B$34)))</f>
        <v>313.89435940914535</v>
      </c>
      <c r="Y48" s="57">
        <f>IF(AND(X48+Y$37&gt;$B$39,Y$37&lt;Y47),$B$39,IF(Y$37&lt;0,X48+Y$37/Constants!$B$34,IF(Y$37&gt;Y$39,X48+Y47*Constants!$B$34,X48+Y$37*Constants!$B$34)))</f>
        <v>307.00031179009773</v>
      </c>
      <c r="Z48" s="57">
        <f>IF(AND(Y48+Z$37&gt;$B$39,Z$37&lt;Z47),$B$39,IF(Z$37&lt;0,Y48+Z$37/Constants!$B$34,IF(Z$37&gt;Z$39,Y48+Z47*Constants!$B$34,Y48+Z$37*Constants!$B$34)))</f>
        <v>300.2312641710501</v>
      </c>
      <c r="AA48" s="57">
        <f>IF(AND(Z48+AA$37&gt;$B$39,AA$37&lt;AA47),$B$39,IF(AA$37&lt;0,Z48+AA$37/Constants!$B$34,IF(AA$37&gt;AA$39,Z48+AA47*Constants!$B$34,Z48+AA$37*Constants!$B$34)))</f>
        <v>293.46221655200247</v>
      </c>
      <c r="AB48" s="57">
        <f>IF(AND(AA48+AB$37&gt;$B$39,AB$37&lt;AB47),$B$39,IF(AB$37&lt;0,AA48+AB$37/Constants!$B$34,IF(AB$37&gt;AB$39,AA48+AB47*Constants!$B$34,AA48+AB$37*Constants!$B$34)))</f>
        <v>287.81816893295485</v>
      </c>
    </row>
    <row r="49" spans="2:28">
      <c r="B49"/>
      <c r="C49" s="54" t="s">
        <v>82</v>
      </c>
      <c r="D49" s="60"/>
      <c r="E49" s="55">
        <f>IF(D50/$B$39&lt;Constants!$C$36,Constants!$B$36,IF(D50/$B$39&lt;Constants!$C$37,Constants!$B$37,IF(D50/$B$39&lt;Constants!$C$38,Constants!$B$38,IF(D50/$B$39&lt;Constants!$C$39,Constants!$B$39,IF(D50/$B$39&lt;Constants!$C$40,Constants!$B$40,IF(D50/$B$39&lt;Constants!$C$41,Constants!$B$41,IF(D50/$B$39&lt;Constants!$C$42,Constants!$B$42,IF(D50/$B$39&lt;Constants!$C$43,Constants!$B$43,IF(D50/$B$39&lt;Constants!$C$44,Constants!$B$44)))))))))</f>
        <v>46.8</v>
      </c>
      <c r="F49" s="55">
        <f>IF(E50/$B$39&lt;Constants!$C$36,Constants!$B$36,IF(E50/$B$39&lt;Constants!$C$37,Constants!$B$37,IF(E50/$B$39&lt;Constants!$C$38,Constants!$B$38,IF(E50/$B$39&lt;Constants!$C$39,Constants!$B$39,IF(E50/$B$39&lt;Constants!$C$40,Constants!$B$40,IF(E50/$B$39&lt;Constants!$C$41,Constants!$B$41,IF(E50/$B$39&lt;Constants!$C$42,Constants!$B$42,IF(E50/$B$39&lt;Constants!$C$43,Constants!$B$43,IF(E50/$B$39&lt;Constants!$C$44,Constants!$B$44)))))))))</f>
        <v>46.8</v>
      </c>
      <c r="G49" s="55">
        <f>IF(F50/$B$39&lt;Constants!$C$36,Constants!$B$36,IF(F50/$B$39&lt;Constants!$C$37,Constants!$B$37,IF(F50/$B$39&lt;Constants!$C$38,Constants!$B$38,IF(F50/$B$39&lt;Constants!$C$39,Constants!$B$39,IF(F50/$B$39&lt;Constants!$C$40,Constants!$B$40,IF(F50/$B$39&lt;Constants!$C$41,Constants!$B$41,IF(F50/$B$39&lt;Constants!$C$42,Constants!$B$42,IF(F50/$B$39&lt;Constants!$C$43,Constants!$B$43,IF(F50/$B$39&lt;Constants!$C$44,Constants!$B$44)))))))))</f>
        <v>46.8</v>
      </c>
      <c r="H49" s="55">
        <f>IF(G50/$B$39&lt;Constants!$C$36,Constants!$B$36,IF(G50/$B$39&lt;Constants!$C$37,Constants!$B$37,IF(G50/$B$39&lt;Constants!$C$38,Constants!$B$38,IF(G50/$B$39&lt;Constants!$C$39,Constants!$B$39,IF(G50/$B$39&lt;Constants!$C$40,Constants!$B$40,IF(G50/$B$39&lt;Constants!$C$41,Constants!$B$41,IF(G50/$B$39&lt;Constants!$C$42,Constants!$B$42,IF(G50/$B$39&lt;Constants!$C$43,Constants!$B$43,IF(G50/$B$39&lt;Constants!$C$44,Constants!$B$44)))))))))</f>
        <v>76.05</v>
      </c>
      <c r="I49" s="55">
        <f>IF(H50/$B$39&lt;Constants!$C$36,Constants!$B$36,IF(H50/$B$39&lt;Constants!$C$37,Constants!$B$37,IF(H50/$B$39&lt;Constants!$C$38,Constants!$B$38,IF(H50/$B$39&lt;Constants!$C$39,Constants!$B$39,IF(H50/$B$39&lt;Constants!$C$40,Constants!$B$40,IF(H50/$B$39&lt;Constants!$C$41,Constants!$B$41,IF(H50/$B$39&lt;Constants!$C$42,Constants!$B$42,IF(H50/$B$39&lt;Constants!$C$43,Constants!$B$43,IF(H50/$B$39&lt;Constants!$C$44,Constants!$B$44)))))))))</f>
        <v>76.05</v>
      </c>
      <c r="J49" s="55">
        <f>IF(I50/$B$39&lt;Constants!$C$36,Constants!$B$36,IF(I50/$B$39&lt;Constants!$C$37,Constants!$B$37,IF(I50/$B$39&lt;Constants!$C$38,Constants!$B$38,IF(I50/$B$39&lt;Constants!$C$39,Constants!$B$39,IF(I50/$B$39&lt;Constants!$C$40,Constants!$B$40,IF(I50/$B$39&lt;Constants!$C$41,Constants!$B$41,IF(I50/$B$39&lt;Constants!$C$42,Constants!$B$42,IF(I50/$B$39&lt;Constants!$C$43,Constants!$B$43,IF(I50/$B$39&lt;Constants!$C$44,Constants!$B$44)))))))))</f>
        <v>76.05</v>
      </c>
      <c r="K49" s="55">
        <f>IF(J50/$B$39&lt;Constants!$C$36,Constants!$B$36,IF(J50/$B$39&lt;Constants!$C$37,Constants!$B$37,IF(J50/$B$39&lt;Constants!$C$38,Constants!$B$38,IF(J50/$B$39&lt;Constants!$C$39,Constants!$B$39,IF(J50/$B$39&lt;Constants!$C$40,Constants!$B$40,IF(J50/$B$39&lt;Constants!$C$41,Constants!$B$41,IF(J50/$B$39&lt;Constants!$C$42,Constants!$B$42,IF(J50/$B$39&lt;Constants!$C$43,Constants!$B$43,IF(J50/$B$39&lt;Constants!$C$44,Constants!$B$44)))))))))</f>
        <v>95.55</v>
      </c>
      <c r="L49" s="55">
        <f>IF(K50/$B$39&lt;Constants!$C$36,Constants!$B$36,IF(K50/$B$39&lt;Constants!$C$37,Constants!$B$37,IF(K50/$B$39&lt;Constants!$C$38,Constants!$B$38,IF(K50/$B$39&lt;Constants!$C$39,Constants!$B$39,IF(K50/$B$39&lt;Constants!$C$40,Constants!$B$40,IF(K50/$B$39&lt;Constants!$C$41,Constants!$B$41,IF(K50/$B$39&lt;Constants!$C$42,Constants!$B$42,IF(K50/$B$39&lt;Constants!$C$43,Constants!$B$43,IF(K50/$B$39&lt;Constants!$C$44,Constants!$B$44)))))))))</f>
        <v>23.4</v>
      </c>
      <c r="M49" s="55">
        <f>IF(L50/$B$39&lt;Constants!$C$36,Constants!$B$36,IF(L50/$B$39&lt;Constants!$C$37,Constants!$B$37,IF(L50/$B$39&lt;Constants!$C$38,Constants!$B$38,IF(L50/$B$39&lt;Constants!$C$39,Constants!$B$39,IF(L50/$B$39&lt;Constants!$C$40,Constants!$B$40,IF(L50/$B$39&lt;Constants!$C$41,Constants!$B$41,IF(L50/$B$39&lt;Constants!$C$42,Constants!$B$42,IF(L50/$B$39&lt;Constants!$C$43,Constants!$B$43,IF(L50/$B$39&lt;Constants!$C$44,Constants!$B$44)))))))))</f>
        <v>23.4</v>
      </c>
      <c r="N49" s="55">
        <f>IF(M50/$B$39&lt;Constants!$C$36,Constants!$B$36,IF(M50/$B$39&lt;Constants!$C$37,Constants!$B$37,IF(M50/$B$39&lt;Constants!$C$38,Constants!$B$38,IF(M50/$B$39&lt;Constants!$C$39,Constants!$B$39,IF(M50/$B$39&lt;Constants!$C$40,Constants!$B$40,IF(M50/$B$39&lt;Constants!$C$41,Constants!$B$41,IF(M50/$B$39&lt;Constants!$C$42,Constants!$B$42,IF(M50/$B$39&lt;Constants!$C$43,Constants!$B$43,IF(M50/$B$39&lt;Constants!$C$44,Constants!$B$44)))))))))</f>
        <v>23.4</v>
      </c>
      <c r="O49" s="55">
        <f>IF(N50/$B$39&lt;Constants!$C$36,Constants!$B$36,IF(N50/$B$39&lt;Constants!$C$37,Constants!$B$37,IF(N50/$B$39&lt;Constants!$C$38,Constants!$B$38,IF(N50/$B$39&lt;Constants!$C$39,Constants!$B$39,IF(N50/$B$39&lt;Constants!$C$40,Constants!$B$40,IF(N50/$B$39&lt;Constants!$C$41,Constants!$B$41,IF(N50/$B$39&lt;Constants!$C$42,Constants!$B$42,IF(N50/$B$39&lt;Constants!$C$43,Constants!$B$43,IF(N50/$B$39&lt;Constants!$C$44,Constants!$B$44)))))))))</f>
        <v>23.4</v>
      </c>
      <c r="P49" s="55">
        <f>IF(O50/$B$39&lt;Constants!$C$36,Constants!$B$36,IF(O50/$B$39&lt;Constants!$C$37,Constants!$B$37,IF(O50/$B$39&lt;Constants!$C$38,Constants!$B$38,IF(O50/$B$39&lt;Constants!$C$39,Constants!$B$39,IF(O50/$B$39&lt;Constants!$C$40,Constants!$B$40,IF(O50/$B$39&lt;Constants!$C$41,Constants!$B$41,IF(O50/$B$39&lt;Constants!$C$42,Constants!$B$42,IF(O50/$B$39&lt;Constants!$C$43,Constants!$B$43,IF(O50/$B$39&lt;Constants!$C$44,Constants!$B$44)))))))))</f>
        <v>31.2</v>
      </c>
      <c r="Q49" s="55">
        <f>IF(P50/$B$39&lt;Constants!$C$36,Constants!$B$36,IF(P50/$B$39&lt;Constants!$C$37,Constants!$B$37,IF(P50/$B$39&lt;Constants!$C$38,Constants!$B$38,IF(P50/$B$39&lt;Constants!$C$39,Constants!$B$39,IF(P50/$B$39&lt;Constants!$C$40,Constants!$B$40,IF(P50/$B$39&lt;Constants!$C$41,Constants!$B$41,IF(P50/$B$39&lt;Constants!$C$42,Constants!$B$42,IF(P50/$B$39&lt;Constants!$C$43,Constants!$B$43,IF(P50/$B$39&lt;Constants!$C$44,Constants!$B$44)))))))))</f>
        <v>31.2</v>
      </c>
      <c r="R49" s="55">
        <f>IF(Q50/$B$39&lt;Constants!$C$36,Constants!$B$36,IF(Q50/$B$39&lt;Constants!$C$37,Constants!$B$37,IF(Q50/$B$39&lt;Constants!$C$38,Constants!$B$38,IF(Q50/$B$39&lt;Constants!$C$39,Constants!$B$39,IF(Q50/$B$39&lt;Constants!$C$40,Constants!$B$40,IF(Q50/$B$39&lt;Constants!$C$41,Constants!$B$41,IF(Q50/$B$39&lt;Constants!$C$42,Constants!$B$42,IF(Q50/$B$39&lt;Constants!$C$43,Constants!$B$43,IF(Q50/$B$39&lt;Constants!$C$44,Constants!$B$44)))))))))</f>
        <v>46.8</v>
      </c>
      <c r="S49" s="55">
        <f>IF(R50/$B$39&lt;Constants!$C$36,Constants!$B$36,IF(R50/$B$39&lt;Constants!$C$37,Constants!$B$37,IF(R50/$B$39&lt;Constants!$C$38,Constants!$B$38,IF(R50/$B$39&lt;Constants!$C$39,Constants!$B$39,IF(R50/$B$39&lt;Constants!$C$40,Constants!$B$40,IF(R50/$B$39&lt;Constants!$C$41,Constants!$B$41,IF(R50/$B$39&lt;Constants!$C$42,Constants!$B$42,IF(R50/$B$39&lt;Constants!$C$43,Constants!$B$43,IF(R50/$B$39&lt;Constants!$C$44,Constants!$B$44)))))))))</f>
        <v>46.8</v>
      </c>
      <c r="T49" s="55">
        <f>IF(S50/$B$39&lt;Constants!$C$36,Constants!$B$36,IF(S50/$B$39&lt;Constants!$C$37,Constants!$B$37,IF(S50/$B$39&lt;Constants!$C$38,Constants!$B$38,IF(S50/$B$39&lt;Constants!$C$39,Constants!$B$39,IF(S50/$B$39&lt;Constants!$C$40,Constants!$B$40,IF(S50/$B$39&lt;Constants!$C$41,Constants!$B$41,IF(S50/$B$39&lt;Constants!$C$42,Constants!$B$42,IF(S50/$B$39&lt;Constants!$C$43,Constants!$B$43,IF(S50/$B$39&lt;Constants!$C$44,Constants!$B$44)))))))))</f>
        <v>46.8</v>
      </c>
      <c r="U49" s="55">
        <f>IF(T50/$B$39&lt;Constants!$C$36,Constants!$B$36,IF(T50/$B$39&lt;Constants!$C$37,Constants!$B$37,IF(T50/$B$39&lt;Constants!$C$38,Constants!$B$38,IF(T50/$B$39&lt;Constants!$C$39,Constants!$B$39,IF(T50/$B$39&lt;Constants!$C$40,Constants!$B$40,IF(T50/$B$39&lt;Constants!$C$41,Constants!$B$41,IF(T50/$B$39&lt;Constants!$C$42,Constants!$B$42,IF(T50/$B$39&lt;Constants!$C$43,Constants!$B$43,IF(T50/$B$39&lt;Constants!$C$44,Constants!$B$44)))))))))</f>
        <v>76.05</v>
      </c>
      <c r="V49" s="55">
        <f>IF(U50/$B$39&lt;Constants!$C$36,Constants!$B$36,IF(U50/$B$39&lt;Constants!$C$37,Constants!$B$37,IF(U50/$B$39&lt;Constants!$C$38,Constants!$B$38,IF(U50/$B$39&lt;Constants!$C$39,Constants!$B$39,IF(U50/$B$39&lt;Constants!$C$40,Constants!$B$40,IF(U50/$B$39&lt;Constants!$C$41,Constants!$B$41,IF(U50/$B$39&lt;Constants!$C$42,Constants!$B$42,IF(U50/$B$39&lt;Constants!$C$43,Constants!$B$43,IF(U50/$B$39&lt;Constants!$C$44,Constants!$B$44)))))))))</f>
        <v>76.05</v>
      </c>
      <c r="W49" s="55">
        <f>IF(V50/$B$39&lt;Constants!$C$36,Constants!$B$36,IF(V50/$B$39&lt;Constants!$C$37,Constants!$B$37,IF(V50/$B$39&lt;Constants!$C$38,Constants!$B$38,IF(V50/$B$39&lt;Constants!$C$39,Constants!$B$39,IF(V50/$B$39&lt;Constants!$C$40,Constants!$B$40,IF(V50/$B$39&lt;Constants!$C$41,Constants!$B$41,IF(V50/$B$39&lt;Constants!$C$42,Constants!$B$42,IF(V50/$B$39&lt;Constants!$C$43,Constants!$B$43,IF(V50/$B$39&lt;Constants!$C$44,Constants!$B$44)))))))))</f>
        <v>23.4</v>
      </c>
      <c r="X49" s="55">
        <f>IF(W50/$B$39&lt;Constants!$C$36,Constants!$B$36,IF(W50/$B$39&lt;Constants!$C$37,Constants!$B$37,IF(W50/$B$39&lt;Constants!$C$38,Constants!$B$38,IF(W50/$B$39&lt;Constants!$C$39,Constants!$B$39,IF(W50/$B$39&lt;Constants!$C$40,Constants!$B$40,IF(W50/$B$39&lt;Constants!$C$41,Constants!$B$41,IF(W50/$B$39&lt;Constants!$C$42,Constants!$B$42,IF(W50/$B$39&lt;Constants!$C$43,Constants!$B$43,IF(W50/$B$39&lt;Constants!$C$44,Constants!$B$44)))))))))</f>
        <v>23.4</v>
      </c>
      <c r="Y49" s="55">
        <f>IF(X50/$B$39&lt;Constants!$C$36,Constants!$B$36,IF(X50/$B$39&lt;Constants!$C$37,Constants!$B$37,IF(X50/$B$39&lt;Constants!$C$38,Constants!$B$38,IF(X50/$B$39&lt;Constants!$C$39,Constants!$B$39,IF(X50/$B$39&lt;Constants!$C$40,Constants!$B$40,IF(X50/$B$39&lt;Constants!$C$41,Constants!$B$41,IF(X50/$B$39&lt;Constants!$C$42,Constants!$B$42,IF(X50/$B$39&lt;Constants!$C$43,Constants!$B$43,IF(X50/$B$39&lt;Constants!$C$44,Constants!$B$44)))))))))</f>
        <v>23.4</v>
      </c>
      <c r="Z49" s="55">
        <f>IF(Y50/$B$39&lt;Constants!$C$36,Constants!$B$36,IF(Y50/$B$39&lt;Constants!$C$37,Constants!$B$37,IF(Y50/$B$39&lt;Constants!$C$38,Constants!$B$38,IF(Y50/$B$39&lt;Constants!$C$39,Constants!$B$39,IF(Y50/$B$39&lt;Constants!$C$40,Constants!$B$40,IF(Y50/$B$39&lt;Constants!$C$41,Constants!$B$41,IF(Y50/$B$39&lt;Constants!$C$42,Constants!$B$42,IF(Y50/$B$39&lt;Constants!$C$43,Constants!$B$43,IF(Y50/$B$39&lt;Constants!$C$44,Constants!$B$44)))))))))</f>
        <v>31.2</v>
      </c>
      <c r="AA49" s="55">
        <f>IF(Z50/$B$39&lt;Constants!$C$36,Constants!$B$36,IF(Z50/$B$39&lt;Constants!$C$37,Constants!$B$37,IF(Z50/$B$39&lt;Constants!$C$38,Constants!$B$38,IF(Z50/$B$39&lt;Constants!$C$39,Constants!$B$39,IF(Z50/$B$39&lt;Constants!$C$40,Constants!$B$40,IF(Z50/$B$39&lt;Constants!$C$41,Constants!$B$41,IF(Z50/$B$39&lt;Constants!$C$42,Constants!$B$42,IF(Z50/$B$39&lt;Constants!$C$43,Constants!$B$43,IF(Z50/$B$39&lt;Constants!$C$44,Constants!$B$44)))))))))</f>
        <v>31.2</v>
      </c>
      <c r="AB49" s="55">
        <f>IF(AA50/$B$39&lt;Constants!$C$36,Constants!$B$36,IF(AA50/$B$39&lt;Constants!$C$37,Constants!$B$37,IF(AA50/$B$39&lt;Constants!$C$38,Constants!$B$38,IF(AA50/$B$39&lt;Constants!$C$39,Constants!$B$39,IF(AA50/$B$39&lt;Constants!$C$40,Constants!$B$40,IF(AA50/$B$39&lt;Constants!$C$41,Constants!$B$41,IF(AA50/$B$39&lt;Constants!$C$42,Constants!$B$42,IF(AA50/$B$39&lt;Constants!$C$43,Constants!$B$43,IF(AA50/$B$39&lt;Constants!$C$44,Constants!$B$44)))))))))</f>
        <v>31.2</v>
      </c>
    </row>
    <row r="50" spans="2:28">
      <c r="B50"/>
      <c r="C50" s="60" t="s">
        <v>89</v>
      </c>
      <c r="D50" s="57">
        <f>AB48</f>
        <v>287.81816893295485</v>
      </c>
      <c r="E50" s="57">
        <f>IF(AND(D50+E$37&gt;$B$39,E$37&lt;E49),$B$39,IF(E$37&lt;0,D50+E$37/Constants!$B$34,IF(E$37&gt;E$39,D50+E49*Constants!$B$34,D50+E$37*Constants!$B$34)))</f>
        <v>280.82412131390726</v>
      </c>
      <c r="F50" s="57">
        <f>IF(AND(E50+F$37&gt;$B$39,F$37&lt;F49),$B$39,IF(F$37&lt;0,E50+F$37/Constants!$B$34,IF(F$37&gt;F$39,E50+F49*Constants!$B$34,E50+F$37*Constants!$B$34)))</f>
        <v>275.18007369485963</v>
      </c>
      <c r="G50" s="57">
        <f>IF(AND(F50+G$37&gt;$B$39,G$37&lt;G49),$B$39,IF(G$37&lt;0,F50+G$37/Constants!$B$34,IF(G$37&gt;G$39,F50+G49*Constants!$B$34,F50+G$37*Constants!$B$34)))</f>
        <v>269.536026075812</v>
      </c>
      <c r="H50" s="57">
        <f>IF(AND(G50+H$37&gt;$B$39,H$37&lt;H49),$B$39,IF(H$37&lt;0,G50+H$37/Constants!$B$34,IF(H$37&gt;H$39,G50+H49*Constants!$B$34,G50+H$37*Constants!$B$34)))</f>
        <v>263.9294784567644</v>
      </c>
      <c r="I50" s="57">
        <f>IF(AND(H50+I$37&gt;$B$39,I$37&lt;I49),$B$39,IF(I$37&lt;0,H50+I$37/Constants!$B$34,IF(I$37&gt;I$39,H50+I49*Constants!$B$34,H50+I$37*Constants!$B$34)))</f>
        <v>258.3229308377168</v>
      </c>
      <c r="J50" s="57">
        <f>IF(AND(I50+J$37&gt;$B$39,J$37&lt;J49),$B$39,IF(J$37&lt;0,I50+J$37/Constants!$B$34,IF(J$37&gt;J$39,I50+J49*Constants!$B$34,I50+J$37*Constants!$B$34)))</f>
        <v>252.71638321866919</v>
      </c>
      <c r="K50" s="57">
        <f>IF(AND(J50+K$37&gt;$B$39,K$37&lt;K49),$B$39,IF(K$37&lt;0,J50+K$37/Constants!$B$34,IF(K$37&gt;K$39,J50+K49*Constants!$B$34,J50+K$37*Constants!$B$34)))</f>
        <v>329.15638321866919</v>
      </c>
      <c r="L50" s="57">
        <f>IF(AND(K50+L$37&gt;$B$39,L$37&lt;L49),$B$39,IF(L$37&lt;0,K50+L$37/Constants!$B$34,IF(L$37&gt;L$39,K50+L49*Constants!$B$34,K50+L$37*Constants!$B$34)))</f>
        <v>323.67483559962159</v>
      </c>
      <c r="M50" s="57">
        <f>IF(AND(L50+M$37&gt;$B$39,M$37&lt;M49),$B$39,IF(M$37&lt;0,L50+M$37/Constants!$B$34,IF(M$37&gt;M$39,L50+M49*Constants!$B$34,L50+M$37*Constants!$B$34)))</f>
        <v>318.00681257073791</v>
      </c>
      <c r="N50" s="57">
        <f>IF(AND(M50+N$37&gt;$B$39,N$37&lt;N49),$B$39,IF(N$37&lt;0,M50+N$37/Constants!$B$34,IF(N$37&gt;N$39,M50+N49*Constants!$B$34,M50+N$37*Constants!$B$34)))</f>
        <v>312.33878954185423</v>
      </c>
      <c r="O50" s="57">
        <f>IF(AND(N50+O$37&gt;$B$39,O$37&lt;O49),$B$39,IF(O$37&lt;0,N50+O$37/Constants!$B$34,IF(O$37&gt;O$39,N50+O49*Constants!$B$34,N50+O$37*Constants!$B$34)))</f>
        <v>305.04879419463145</v>
      </c>
      <c r="P50" s="57">
        <f>IF(AND(O50+P$37&gt;$B$39,P$37&lt;P49),$B$39,IF(P$37&lt;0,O50+P$37/Constants!$B$34,IF(P$37&gt;P$39,O50+P49*Constants!$B$34,O50+P$37*Constants!$B$34)))</f>
        <v>297.75879884740868</v>
      </c>
      <c r="Q50" s="57">
        <f>IF(AND(P50+Q$37&gt;$B$39,Q$37&lt;Q49),$B$39,IF(Q$37&lt;0,P50+Q$37/Constants!$B$34,IF(Q$37&gt;Q$39,P50+Q49*Constants!$B$34,P50+Q$37*Constants!$B$34)))</f>
        <v>288.11777891002197</v>
      </c>
      <c r="R50" s="57">
        <f>IF(AND(Q50+R$37&gt;$B$39,R$37&lt;R49),$B$39,IF(R$37&lt;0,Q50+R$37/Constants!$B$34,IF(R$37&gt;R$39,Q50+R49*Constants!$B$34,Q50+R$37*Constants!$B$34)))</f>
        <v>282.63623129097437</v>
      </c>
      <c r="S50" s="57">
        <f>IF(AND(R50+S$37&gt;$B$39,S$37&lt;S49),$B$39,IF(S$37&lt;0,R50+S$37/Constants!$B$34,IF(S$37&gt;S$39,R50+S49*Constants!$B$34,R50+S$37*Constants!$B$34)))</f>
        <v>277.15468367192676</v>
      </c>
      <c r="T50" s="57">
        <f>IF(AND(S50+T$37&gt;$B$39,T$37&lt;T49),$B$39,IF(T$37&lt;0,S50+T$37/Constants!$B$34,IF(T$37&gt;T$39,S50+T49*Constants!$B$34,S50+T$37*Constants!$B$34)))</f>
        <v>271.23563605287916</v>
      </c>
      <c r="U50" s="57">
        <f>IF(AND(T50+U$37&gt;$B$39,U$37&lt;U49),$B$39,IF(U$37&lt;0,T50+U$37/Constants!$B$34,IF(U$37&gt;U$39,T50+U49*Constants!$B$34,T50+U$37*Constants!$B$34)))</f>
        <v>265.31658843383155</v>
      </c>
      <c r="V50" s="57">
        <f>IF(AND(U50+V$37&gt;$B$39,V$37&lt;V49),$B$39,IF(V$37&lt;0,U50+V$37/Constants!$B$34,IF(V$37&gt;V$39,U50+V49*Constants!$B$34,U50+V$37*Constants!$B$34)))</f>
        <v>326.15658843383153</v>
      </c>
      <c r="W50" s="57">
        <f>IF(AND(V50+W$37&gt;$B$39,W$37&lt;W49),$B$39,IF(W$37&lt;0,V50+W$37/Constants!$B$34,IF(W$37&gt;W$39,V50+W49*Constants!$B$34,V50+W$37*Constants!$B$34)))</f>
        <v>320.22504081478394</v>
      </c>
      <c r="X50" s="57">
        <f>IF(AND(W50+X$37&gt;$B$39,X$37&lt;X49),$B$39,IF(X$37&lt;0,W50+X$37/Constants!$B$34,IF(X$37&gt;X$39,W50+X49*Constants!$B$34,W50+X$37*Constants!$B$34)))</f>
        <v>314.20599319573631</v>
      </c>
      <c r="Y50" s="57">
        <f>IF(AND(X50+Y$37&gt;$B$39,Y$37&lt;Y49),$B$39,IF(Y$37&lt;0,X50+Y$37/Constants!$B$34,IF(Y$37&gt;Y$39,X50+Y49*Constants!$B$34,X50+Y$37*Constants!$B$34)))</f>
        <v>307.31194557668869</v>
      </c>
      <c r="Z50" s="57">
        <f>IF(AND(Y50+Z$37&gt;$B$39,Z$37&lt;Z49),$B$39,IF(Z$37&lt;0,Y50+Z$37/Constants!$B$34,IF(Z$37&gt;Z$39,Y50+Z49*Constants!$B$34,Y50+Z$37*Constants!$B$34)))</f>
        <v>300.54289795764106</v>
      </c>
      <c r="AA50" s="57">
        <f>IF(AND(Z50+AA$37&gt;$B$39,AA$37&lt;AA49),$B$39,IF(AA$37&lt;0,Z50+AA$37/Constants!$B$34,IF(AA$37&gt;AA$39,Z50+AA49*Constants!$B$34,Z50+AA$37*Constants!$B$34)))</f>
        <v>293.77385033859343</v>
      </c>
      <c r="AB50" s="57">
        <f>IF(AND(AA50+AB$37&gt;$B$39,AB$37&lt;AB49),$B$39,IF(AB$37&lt;0,AA50+AB$37/Constants!$B$34,IF(AB$37&gt;AB$39,AA50+AB49*Constants!$B$34,AA50+AB$37*Constants!$B$34)))</f>
        <v>288.12980271954581</v>
      </c>
    </row>
    <row r="51" spans="2:28">
      <c r="B51"/>
      <c r="C51" s="54" t="s">
        <v>82</v>
      </c>
      <c r="D51" s="60"/>
      <c r="E51" s="55">
        <f>IF(D52/$B$39&lt;Constants!$C$36,Constants!$B$36,IF(D52/$B$39&lt;Constants!$C$37,Constants!$B$37,IF(D52/$B$39&lt;Constants!$C$38,Constants!$B$38,IF(D52/$B$39&lt;Constants!$C$39,Constants!$B$39,IF(D52/$B$39&lt;Constants!$C$40,Constants!$B$40,IF(D52/$B$39&lt;Constants!$C$41,Constants!$B$41,IF(D52/$B$39&lt;Constants!$C$42,Constants!$B$42,IF(D52/$B$39&lt;Constants!$C$43,Constants!$B$43,IF(D52/$B$39&lt;Constants!$C$44,Constants!$B$44)))))))))</f>
        <v>46.8</v>
      </c>
      <c r="F51" s="55">
        <f>IF(E52/$B$39&lt;Constants!$C$36,Constants!$B$36,IF(E52/$B$39&lt;Constants!$C$37,Constants!$B$37,IF(E52/$B$39&lt;Constants!$C$38,Constants!$B$38,IF(E52/$B$39&lt;Constants!$C$39,Constants!$B$39,IF(E52/$B$39&lt;Constants!$C$40,Constants!$B$40,IF(E52/$B$39&lt;Constants!$C$41,Constants!$B$41,IF(E52/$B$39&lt;Constants!$C$42,Constants!$B$42,IF(E52/$B$39&lt;Constants!$C$43,Constants!$B$43,IF(E52/$B$39&lt;Constants!$C$44,Constants!$B$44)))))))))</f>
        <v>46.8</v>
      </c>
      <c r="G51" s="55">
        <f>IF(F52/$B$39&lt;Constants!$C$36,Constants!$B$36,IF(F52/$B$39&lt;Constants!$C$37,Constants!$B$37,IF(F52/$B$39&lt;Constants!$C$38,Constants!$B$38,IF(F52/$B$39&lt;Constants!$C$39,Constants!$B$39,IF(F52/$B$39&lt;Constants!$C$40,Constants!$B$40,IF(F52/$B$39&lt;Constants!$C$41,Constants!$B$41,IF(F52/$B$39&lt;Constants!$C$42,Constants!$B$42,IF(F52/$B$39&lt;Constants!$C$43,Constants!$B$43,IF(F52/$B$39&lt;Constants!$C$44,Constants!$B$44)))))))))</f>
        <v>46.8</v>
      </c>
      <c r="H51" s="55">
        <f>IF(G52/$B$39&lt;Constants!$C$36,Constants!$B$36,IF(G52/$B$39&lt;Constants!$C$37,Constants!$B$37,IF(G52/$B$39&lt;Constants!$C$38,Constants!$B$38,IF(G52/$B$39&lt;Constants!$C$39,Constants!$B$39,IF(G52/$B$39&lt;Constants!$C$40,Constants!$B$40,IF(G52/$B$39&lt;Constants!$C$41,Constants!$B$41,IF(G52/$B$39&lt;Constants!$C$42,Constants!$B$42,IF(G52/$B$39&lt;Constants!$C$43,Constants!$B$43,IF(G52/$B$39&lt;Constants!$C$44,Constants!$B$44)))))))))</f>
        <v>76.05</v>
      </c>
      <c r="I51" s="55">
        <f>IF(H52/$B$39&lt;Constants!$C$36,Constants!$B$36,IF(H52/$B$39&lt;Constants!$C$37,Constants!$B$37,IF(H52/$B$39&lt;Constants!$C$38,Constants!$B$38,IF(H52/$B$39&lt;Constants!$C$39,Constants!$B$39,IF(H52/$B$39&lt;Constants!$C$40,Constants!$B$40,IF(H52/$B$39&lt;Constants!$C$41,Constants!$B$41,IF(H52/$B$39&lt;Constants!$C$42,Constants!$B$42,IF(H52/$B$39&lt;Constants!$C$43,Constants!$B$43,IF(H52/$B$39&lt;Constants!$C$44,Constants!$B$44)))))))))</f>
        <v>76.05</v>
      </c>
      <c r="J51" s="55">
        <f>IF(I52/$B$39&lt;Constants!$C$36,Constants!$B$36,IF(I52/$B$39&lt;Constants!$C$37,Constants!$B$37,IF(I52/$B$39&lt;Constants!$C$38,Constants!$B$38,IF(I52/$B$39&lt;Constants!$C$39,Constants!$B$39,IF(I52/$B$39&lt;Constants!$C$40,Constants!$B$40,IF(I52/$B$39&lt;Constants!$C$41,Constants!$B$41,IF(I52/$B$39&lt;Constants!$C$42,Constants!$B$42,IF(I52/$B$39&lt;Constants!$C$43,Constants!$B$43,IF(I52/$B$39&lt;Constants!$C$44,Constants!$B$44)))))))))</f>
        <v>76.05</v>
      </c>
      <c r="K51" s="55">
        <f>IF(J52/$B$39&lt;Constants!$C$36,Constants!$B$36,IF(J52/$B$39&lt;Constants!$C$37,Constants!$B$37,IF(J52/$B$39&lt;Constants!$C$38,Constants!$B$38,IF(J52/$B$39&lt;Constants!$C$39,Constants!$B$39,IF(J52/$B$39&lt;Constants!$C$40,Constants!$B$40,IF(J52/$B$39&lt;Constants!$C$41,Constants!$B$41,IF(J52/$B$39&lt;Constants!$C$42,Constants!$B$42,IF(J52/$B$39&lt;Constants!$C$43,Constants!$B$43,IF(J52/$B$39&lt;Constants!$C$44,Constants!$B$44)))))))))</f>
        <v>95.55</v>
      </c>
      <c r="L51" s="55">
        <f>IF(K52/$B$39&lt;Constants!$C$36,Constants!$B$36,IF(K52/$B$39&lt;Constants!$C$37,Constants!$B$37,IF(K52/$B$39&lt;Constants!$C$38,Constants!$B$38,IF(K52/$B$39&lt;Constants!$C$39,Constants!$B$39,IF(K52/$B$39&lt;Constants!$C$40,Constants!$B$40,IF(K52/$B$39&lt;Constants!$C$41,Constants!$B$41,IF(K52/$B$39&lt;Constants!$C$42,Constants!$B$42,IF(K52/$B$39&lt;Constants!$C$43,Constants!$B$43,IF(K52/$B$39&lt;Constants!$C$44,Constants!$B$44)))))))))</f>
        <v>23.4</v>
      </c>
      <c r="M51" s="55">
        <f>IF(L52/$B$39&lt;Constants!$C$36,Constants!$B$36,IF(L52/$B$39&lt;Constants!$C$37,Constants!$B$37,IF(L52/$B$39&lt;Constants!$C$38,Constants!$B$38,IF(L52/$B$39&lt;Constants!$C$39,Constants!$B$39,IF(L52/$B$39&lt;Constants!$C$40,Constants!$B$40,IF(L52/$B$39&lt;Constants!$C$41,Constants!$B$41,IF(L52/$B$39&lt;Constants!$C$42,Constants!$B$42,IF(L52/$B$39&lt;Constants!$C$43,Constants!$B$43,IF(L52/$B$39&lt;Constants!$C$44,Constants!$B$44)))))))))</f>
        <v>23.4</v>
      </c>
      <c r="N51" s="55">
        <f>IF(M52/$B$39&lt;Constants!$C$36,Constants!$B$36,IF(M52/$B$39&lt;Constants!$C$37,Constants!$B$37,IF(M52/$B$39&lt;Constants!$C$38,Constants!$B$38,IF(M52/$B$39&lt;Constants!$C$39,Constants!$B$39,IF(M52/$B$39&lt;Constants!$C$40,Constants!$B$40,IF(M52/$B$39&lt;Constants!$C$41,Constants!$B$41,IF(M52/$B$39&lt;Constants!$C$42,Constants!$B$42,IF(M52/$B$39&lt;Constants!$C$43,Constants!$B$43,IF(M52/$B$39&lt;Constants!$C$44,Constants!$B$44)))))))))</f>
        <v>23.4</v>
      </c>
      <c r="O51" s="55">
        <f>IF(N52/$B$39&lt;Constants!$C$36,Constants!$B$36,IF(N52/$B$39&lt;Constants!$C$37,Constants!$B$37,IF(N52/$B$39&lt;Constants!$C$38,Constants!$B$38,IF(N52/$B$39&lt;Constants!$C$39,Constants!$B$39,IF(N52/$B$39&lt;Constants!$C$40,Constants!$B$40,IF(N52/$B$39&lt;Constants!$C$41,Constants!$B$41,IF(N52/$B$39&lt;Constants!$C$42,Constants!$B$42,IF(N52/$B$39&lt;Constants!$C$43,Constants!$B$43,IF(N52/$B$39&lt;Constants!$C$44,Constants!$B$44)))))))))</f>
        <v>23.4</v>
      </c>
      <c r="P51" s="55">
        <f>IF(O52/$B$39&lt;Constants!$C$36,Constants!$B$36,IF(O52/$B$39&lt;Constants!$C$37,Constants!$B$37,IF(O52/$B$39&lt;Constants!$C$38,Constants!$B$38,IF(O52/$B$39&lt;Constants!$C$39,Constants!$B$39,IF(O52/$B$39&lt;Constants!$C$40,Constants!$B$40,IF(O52/$B$39&lt;Constants!$C$41,Constants!$B$41,IF(O52/$B$39&lt;Constants!$C$42,Constants!$B$42,IF(O52/$B$39&lt;Constants!$C$43,Constants!$B$43,IF(O52/$B$39&lt;Constants!$C$44,Constants!$B$44)))))))))</f>
        <v>31.2</v>
      </c>
      <c r="Q51" s="55">
        <f>IF(P52/$B$39&lt;Constants!$C$36,Constants!$B$36,IF(P52/$B$39&lt;Constants!$C$37,Constants!$B$37,IF(P52/$B$39&lt;Constants!$C$38,Constants!$B$38,IF(P52/$B$39&lt;Constants!$C$39,Constants!$B$39,IF(P52/$B$39&lt;Constants!$C$40,Constants!$B$40,IF(P52/$B$39&lt;Constants!$C$41,Constants!$B$41,IF(P52/$B$39&lt;Constants!$C$42,Constants!$B$42,IF(P52/$B$39&lt;Constants!$C$43,Constants!$B$43,IF(P52/$B$39&lt;Constants!$C$44,Constants!$B$44)))))))))</f>
        <v>31.2</v>
      </c>
      <c r="R51" s="55">
        <f>IF(Q52/$B$39&lt;Constants!$C$36,Constants!$B$36,IF(Q52/$B$39&lt;Constants!$C$37,Constants!$B$37,IF(Q52/$B$39&lt;Constants!$C$38,Constants!$B$38,IF(Q52/$B$39&lt;Constants!$C$39,Constants!$B$39,IF(Q52/$B$39&lt;Constants!$C$40,Constants!$B$40,IF(Q52/$B$39&lt;Constants!$C$41,Constants!$B$41,IF(Q52/$B$39&lt;Constants!$C$42,Constants!$B$42,IF(Q52/$B$39&lt;Constants!$C$43,Constants!$B$43,IF(Q52/$B$39&lt;Constants!$C$44,Constants!$B$44)))))))))</f>
        <v>46.8</v>
      </c>
      <c r="S51" s="55">
        <f>IF(R52/$B$39&lt;Constants!$C$36,Constants!$B$36,IF(R52/$B$39&lt;Constants!$C$37,Constants!$B$37,IF(R52/$B$39&lt;Constants!$C$38,Constants!$B$38,IF(R52/$B$39&lt;Constants!$C$39,Constants!$B$39,IF(R52/$B$39&lt;Constants!$C$40,Constants!$B$40,IF(R52/$B$39&lt;Constants!$C$41,Constants!$B$41,IF(R52/$B$39&lt;Constants!$C$42,Constants!$B$42,IF(R52/$B$39&lt;Constants!$C$43,Constants!$B$43,IF(R52/$B$39&lt;Constants!$C$44,Constants!$B$44)))))))))</f>
        <v>46.8</v>
      </c>
      <c r="T51" s="55">
        <f>IF(S52/$B$39&lt;Constants!$C$36,Constants!$B$36,IF(S52/$B$39&lt;Constants!$C$37,Constants!$B$37,IF(S52/$B$39&lt;Constants!$C$38,Constants!$B$38,IF(S52/$B$39&lt;Constants!$C$39,Constants!$B$39,IF(S52/$B$39&lt;Constants!$C$40,Constants!$B$40,IF(S52/$B$39&lt;Constants!$C$41,Constants!$B$41,IF(S52/$B$39&lt;Constants!$C$42,Constants!$B$42,IF(S52/$B$39&lt;Constants!$C$43,Constants!$B$43,IF(S52/$B$39&lt;Constants!$C$44,Constants!$B$44)))))))))</f>
        <v>46.8</v>
      </c>
      <c r="U51" s="55">
        <f>IF(T52/$B$39&lt;Constants!$C$36,Constants!$B$36,IF(T52/$B$39&lt;Constants!$C$37,Constants!$B$37,IF(T52/$B$39&lt;Constants!$C$38,Constants!$B$38,IF(T52/$B$39&lt;Constants!$C$39,Constants!$B$39,IF(T52/$B$39&lt;Constants!$C$40,Constants!$B$40,IF(T52/$B$39&lt;Constants!$C$41,Constants!$B$41,IF(T52/$B$39&lt;Constants!$C$42,Constants!$B$42,IF(T52/$B$39&lt;Constants!$C$43,Constants!$B$43,IF(T52/$B$39&lt;Constants!$C$44,Constants!$B$44)))))))))</f>
        <v>76.05</v>
      </c>
      <c r="V51" s="55">
        <f>IF(U52/$B$39&lt;Constants!$C$36,Constants!$B$36,IF(U52/$B$39&lt;Constants!$C$37,Constants!$B$37,IF(U52/$B$39&lt;Constants!$C$38,Constants!$B$38,IF(U52/$B$39&lt;Constants!$C$39,Constants!$B$39,IF(U52/$B$39&lt;Constants!$C$40,Constants!$B$40,IF(U52/$B$39&lt;Constants!$C$41,Constants!$B$41,IF(U52/$B$39&lt;Constants!$C$42,Constants!$B$42,IF(U52/$B$39&lt;Constants!$C$43,Constants!$B$43,IF(U52/$B$39&lt;Constants!$C$44,Constants!$B$44)))))))))</f>
        <v>76.05</v>
      </c>
      <c r="W51" s="55">
        <f>IF(V52/$B$39&lt;Constants!$C$36,Constants!$B$36,IF(V52/$B$39&lt;Constants!$C$37,Constants!$B$37,IF(V52/$B$39&lt;Constants!$C$38,Constants!$B$38,IF(V52/$B$39&lt;Constants!$C$39,Constants!$B$39,IF(V52/$B$39&lt;Constants!$C$40,Constants!$B$40,IF(V52/$B$39&lt;Constants!$C$41,Constants!$B$41,IF(V52/$B$39&lt;Constants!$C$42,Constants!$B$42,IF(V52/$B$39&lt;Constants!$C$43,Constants!$B$43,IF(V52/$B$39&lt;Constants!$C$44,Constants!$B$44)))))))))</f>
        <v>23.4</v>
      </c>
      <c r="X51" s="55">
        <f>IF(W52/$B$39&lt;Constants!$C$36,Constants!$B$36,IF(W52/$B$39&lt;Constants!$C$37,Constants!$B$37,IF(W52/$B$39&lt;Constants!$C$38,Constants!$B$38,IF(W52/$B$39&lt;Constants!$C$39,Constants!$B$39,IF(W52/$B$39&lt;Constants!$C$40,Constants!$B$40,IF(W52/$B$39&lt;Constants!$C$41,Constants!$B$41,IF(W52/$B$39&lt;Constants!$C$42,Constants!$B$42,IF(W52/$B$39&lt;Constants!$C$43,Constants!$B$43,IF(W52/$B$39&lt;Constants!$C$44,Constants!$B$44)))))))))</f>
        <v>23.4</v>
      </c>
      <c r="Y51" s="55">
        <f>IF(X52/$B$39&lt;Constants!$C$36,Constants!$B$36,IF(X52/$B$39&lt;Constants!$C$37,Constants!$B$37,IF(X52/$B$39&lt;Constants!$C$38,Constants!$B$38,IF(X52/$B$39&lt;Constants!$C$39,Constants!$B$39,IF(X52/$B$39&lt;Constants!$C$40,Constants!$B$40,IF(X52/$B$39&lt;Constants!$C$41,Constants!$B$41,IF(X52/$B$39&lt;Constants!$C$42,Constants!$B$42,IF(X52/$B$39&lt;Constants!$C$43,Constants!$B$43,IF(X52/$B$39&lt;Constants!$C$44,Constants!$B$44)))))))))</f>
        <v>23.4</v>
      </c>
      <c r="Z51" s="55">
        <f>IF(Y52/$B$39&lt;Constants!$C$36,Constants!$B$36,IF(Y52/$B$39&lt;Constants!$C$37,Constants!$B$37,IF(Y52/$B$39&lt;Constants!$C$38,Constants!$B$38,IF(Y52/$B$39&lt;Constants!$C$39,Constants!$B$39,IF(Y52/$B$39&lt;Constants!$C$40,Constants!$B$40,IF(Y52/$B$39&lt;Constants!$C$41,Constants!$B$41,IF(Y52/$B$39&lt;Constants!$C$42,Constants!$B$42,IF(Y52/$B$39&lt;Constants!$C$43,Constants!$B$43,IF(Y52/$B$39&lt;Constants!$C$44,Constants!$B$44)))))))))</f>
        <v>31.2</v>
      </c>
      <c r="AA51" s="55">
        <f>IF(Z52/$B$39&lt;Constants!$C$36,Constants!$B$36,IF(Z52/$B$39&lt;Constants!$C$37,Constants!$B$37,IF(Z52/$B$39&lt;Constants!$C$38,Constants!$B$38,IF(Z52/$B$39&lt;Constants!$C$39,Constants!$B$39,IF(Z52/$B$39&lt;Constants!$C$40,Constants!$B$40,IF(Z52/$B$39&lt;Constants!$C$41,Constants!$B$41,IF(Z52/$B$39&lt;Constants!$C$42,Constants!$B$42,IF(Z52/$B$39&lt;Constants!$C$43,Constants!$B$43,IF(Z52/$B$39&lt;Constants!$C$44,Constants!$B$44)))))))))</f>
        <v>31.2</v>
      </c>
      <c r="AB51" s="55">
        <f>IF(AA52/$B$39&lt;Constants!$C$36,Constants!$B$36,IF(AA52/$B$39&lt;Constants!$C$37,Constants!$B$37,IF(AA52/$B$39&lt;Constants!$C$38,Constants!$B$38,IF(AA52/$B$39&lt;Constants!$C$39,Constants!$B$39,IF(AA52/$B$39&lt;Constants!$C$40,Constants!$B$40,IF(AA52/$B$39&lt;Constants!$C$41,Constants!$B$41,IF(AA52/$B$39&lt;Constants!$C$42,Constants!$B$42,IF(AA52/$B$39&lt;Constants!$C$43,Constants!$B$43,IF(AA52/$B$39&lt;Constants!$C$44,Constants!$B$44)))))))))</f>
        <v>31.2</v>
      </c>
    </row>
    <row r="52" spans="2:28">
      <c r="B52"/>
      <c r="C52" s="60" t="s">
        <v>90</v>
      </c>
      <c r="D52" s="57">
        <f>AB50</f>
        <v>288.12980271954581</v>
      </c>
      <c r="E52" s="57">
        <f>IF(AND(D52+E$37&gt;$B$39,E$37&lt;E51),$B$39,IF(E$37&lt;0,D52+E$37/Constants!$B$34,IF(E$37&gt;E$39,D52+E51*Constants!$B$34,D52+E$37*Constants!$B$34)))</f>
        <v>281.13575510049822</v>
      </c>
      <c r="F52" s="57">
        <f>IF(AND(E52+F$37&gt;$B$39,F$37&lt;F51),$B$39,IF(F$37&lt;0,E52+F$37/Constants!$B$34,IF(F$37&gt;F$39,E52+F51*Constants!$B$34,E52+F$37*Constants!$B$34)))</f>
        <v>275.49170748145059</v>
      </c>
      <c r="G52" s="57">
        <f>IF(AND(F52+G$37&gt;$B$39,G$37&lt;G51),$B$39,IF(G$37&lt;0,F52+G$37/Constants!$B$34,IF(G$37&gt;G$39,F52+G51*Constants!$B$34,F52+G$37*Constants!$B$34)))</f>
        <v>269.84765986240296</v>
      </c>
      <c r="H52" s="57">
        <f>IF(AND(G52+H$37&gt;$B$39,H$37&lt;H51),$B$39,IF(H$37&lt;0,G52+H$37/Constants!$B$34,IF(H$37&gt;H$39,G52+H51*Constants!$B$34,G52+H$37*Constants!$B$34)))</f>
        <v>264.24111224335536</v>
      </c>
      <c r="I52" s="57">
        <f>IF(AND(H52+I$37&gt;$B$39,I$37&lt;I51),$B$39,IF(I$37&lt;0,H52+I$37/Constants!$B$34,IF(I$37&gt;I$39,H52+I51*Constants!$B$34,H52+I$37*Constants!$B$34)))</f>
        <v>258.63456462430776</v>
      </c>
      <c r="J52" s="57">
        <f>IF(AND(I52+J$37&gt;$B$39,J$37&lt;J51),$B$39,IF(J$37&lt;0,I52+J$37/Constants!$B$34,IF(J$37&gt;J$39,I52+J51*Constants!$B$34,I52+J$37*Constants!$B$34)))</f>
        <v>253.02801700526015</v>
      </c>
      <c r="K52" s="57">
        <f>IF(AND(J52+K$37&gt;$B$39,K$37&lt;K51),$B$39,IF(K$37&lt;0,J52+K$37/Constants!$B$34,IF(K$37&gt;K$39,J52+K51*Constants!$B$34,J52+K$37*Constants!$B$34)))</f>
        <v>329.46801700526015</v>
      </c>
      <c r="L52" s="57">
        <f>IF(AND(K52+L$37&gt;$B$39,L$37&lt;L51),$B$39,IF(L$37&lt;0,K52+L$37/Constants!$B$34,IF(L$37&gt;L$39,K52+L51*Constants!$B$34,K52+L$37*Constants!$B$34)))</f>
        <v>323.98646938621255</v>
      </c>
      <c r="M52" s="57">
        <f>IF(AND(L52+M$37&gt;$B$39,M$37&lt;M51),$B$39,IF(M$37&lt;0,L52+M$37/Constants!$B$34,IF(M$37&gt;M$39,L52+M51*Constants!$B$34,L52+M$37*Constants!$B$34)))</f>
        <v>318.31844635732887</v>
      </c>
      <c r="N52" s="57">
        <f>IF(AND(M52+N$37&gt;$B$39,N$37&lt;N51),$B$39,IF(N$37&lt;0,M52+N$37/Constants!$B$34,IF(N$37&gt;N$39,M52+N51*Constants!$B$34,M52+N$37*Constants!$B$34)))</f>
        <v>312.65042332844519</v>
      </c>
      <c r="O52" s="57">
        <f>IF(AND(N52+O$37&gt;$B$39,O$37&lt;O51),$B$39,IF(O$37&lt;0,N52+O$37/Constants!$B$34,IF(O$37&gt;O$39,N52+O51*Constants!$B$34,N52+O$37*Constants!$B$34)))</f>
        <v>305.36042798122241</v>
      </c>
      <c r="P52" s="57">
        <f>IF(AND(O52+P$37&gt;$B$39,P$37&lt;P51),$B$39,IF(P$37&lt;0,O52+P$37/Constants!$B$34,IF(P$37&gt;P$39,O52+P51*Constants!$B$34,O52+P$37*Constants!$B$34)))</f>
        <v>298.07043263399964</v>
      </c>
      <c r="Q52" s="57">
        <f>IF(AND(P52+Q$37&gt;$B$39,Q$37&lt;Q51),$B$39,IF(Q$37&lt;0,P52+Q$37/Constants!$B$34,IF(Q$37&gt;Q$39,P52+Q51*Constants!$B$34,P52+Q$37*Constants!$B$34)))</f>
        <v>288.42941269661293</v>
      </c>
      <c r="R52" s="57">
        <f>IF(AND(Q52+R$37&gt;$B$39,R$37&lt;R51),$B$39,IF(R$37&lt;0,Q52+R$37/Constants!$B$34,IF(R$37&gt;R$39,Q52+R51*Constants!$B$34,Q52+R$37*Constants!$B$34)))</f>
        <v>282.94786507756533</v>
      </c>
      <c r="S52" s="57">
        <f>IF(AND(R52+S$37&gt;$B$39,S$37&lt;S51),$B$39,IF(S$37&lt;0,R52+S$37/Constants!$B$34,IF(S$37&gt;S$39,R52+S51*Constants!$B$34,R52+S$37*Constants!$B$34)))</f>
        <v>277.46631745851772</v>
      </c>
      <c r="T52" s="57">
        <f>IF(AND(S52+T$37&gt;$B$39,T$37&lt;T51),$B$39,IF(T$37&lt;0,S52+T$37/Constants!$B$34,IF(T$37&gt;T$39,S52+T51*Constants!$B$34,S52+T$37*Constants!$B$34)))</f>
        <v>271.54726983947012</v>
      </c>
      <c r="U52" s="57">
        <f>IF(AND(T52+U$37&gt;$B$39,U$37&lt;U51),$B$39,IF(U$37&lt;0,T52+U$37/Constants!$B$34,IF(U$37&gt;U$39,T52+U51*Constants!$B$34,T52+U$37*Constants!$B$34)))</f>
        <v>265.62822222042251</v>
      </c>
      <c r="V52" s="57">
        <f>IF(AND(U52+V$37&gt;$B$39,V$37&lt;V51),$B$39,IF(V$37&lt;0,U52+V$37/Constants!$B$34,IF(V$37&gt;V$39,U52+V51*Constants!$B$34,U52+V$37*Constants!$B$34)))</f>
        <v>326.46822222042249</v>
      </c>
      <c r="W52" s="57">
        <f>IF(AND(V52+W$37&gt;$B$39,W$37&lt;W51),$B$39,IF(W$37&lt;0,V52+W$37/Constants!$B$34,IF(W$37&gt;W$39,V52+W51*Constants!$B$34,V52+W$37*Constants!$B$34)))</f>
        <v>320.5366746013749</v>
      </c>
      <c r="X52" s="57">
        <f>IF(AND(W52+X$37&gt;$B$39,X$37&lt;X51),$B$39,IF(X$37&lt;0,W52+X$37/Constants!$B$34,IF(X$37&gt;X$39,W52+X51*Constants!$B$34,W52+X$37*Constants!$B$34)))</f>
        <v>314.51762698232727</v>
      </c>
      <c r="Y52" s="57">
        <f>IF(AND(X52+Y$37&gt;$B$39,Y$37&lt;Y51),$B$39,IF(Y$37&lt;0,X52+Y$37/Constants!$B$34,IF(Y$37&gt;Y$39,X52+Y51*Constants!$B$34,X52+Y$37*Constants!$B$34)))</f>
        <v>307.62357936327965</v>
      </c>
      <c r="Z52" s="57">
        <f>IF(AND(Y52+Z$37&gt;$B$39,Z$37&lt;Z51),$B$39,IF(Z$37&lt;0,Y52+Z$37/Constants!$B$34,IF(Z$37&gt;Z$39,Y52+Z51*Constants!$B$34,Y52+Z$37*Constants!$B$34)))</f>
        <v>300.85453174423202</v>
      </c>
      <c r="AA52" s="57">
        <f>IF(AND(Z52+AA$37&gt;$B$39,AA$37&lt;AA51),$B$39,IF(AA$37&lt;0,Z52+AA$37/Constants!$B$34,IF(AA$37&gt;AA$39,Z52+AA51*Constants!$B$34,Z52+AA$37*Constants!$B$34)))</f>
        <v>294.08548412518439</v>
      </c>
      <c r="AB52" s="57">
        <f>IF(AND(AA52+AB$37&gt;$B$39,AB$37&lt;AB51),$B$39,IF(AB$37&lt;0,AA52+AB$37/Constants!$B$34,IF(AB$37&gt;AB$39,AA52+AB51*Constants!$B$34,AA52+AB$37*Constants!$B$34)))</f>
        <v>288.44143650613677</v>
      </c>
    </row>
    <row r="53" spans="2:28">
      <c r="B53"/>
      <c r="C53" s="54" t="s">
        <v>82</v>
      </c>
      <c r="D53" s="60"/>
      <c r="E53" s="55">
        <f>IF(D54/$B$39&lt;Constants!$C$36,Constants!$B$36,IF(D54/$B$39&lt;Constants!$C$37,Constants!$B$37,IF(D54/$B$39&lt;Constants!$C$38,Constants!$B$38,IF(D54/$B$39&lt;Constants!$C$39,Constants!$B$39,IF(D54/$B$39&lt;Constants!$C$40,Constants!$B$40,IF(D54/$B$39&lt;Constants!$C$41,Constants!$B$41,IF(D54/$B$39&lt;Constants!$C$42,Constants!$B$42,IF(D54/$B$39&lt;Constants!$C$43,Constants!$B$43,IF(D54/$B$39&lt;Constants!$C$44,Constants!$B$44)))))))))</f>
        <v>46.8</v>
      </c>
      <c r="F53" s="55">
        <f>IF(E54/$B$39&lt;Constants!$C$36,Constants!$B$36,IF(E54/$B$39&lt;Constants!$C$37,Constants!$B$37,IF(E54/$B$39&lt;Constants!$C$38,Constants!$B$38,IF(E54/$B$39&lt;Constants!$C$39,Constants!$B$39,IF(E54/$B$39&lt;Constants!$C$40,Constants!$B$40,IF(E54/$B$39&lt;Constants!$C$41,Constants!$B$41,IF(E54/$B$39&lt;Constants!$C$42,Constants!$B$42,IF(E54/$B$39&lt;Constants!$C$43,Constants!$B$43,IF(E54/$B$39&lt;Constants!$C$44,Constants!$B$44)))))))))</f>
        <v>46.8</v>
      </c>
      <c r="G53" s="55">
        <f>IF(F54/$B$39&lt;Constants!$C$36,Constants!$B$36,IF(F54/$B$39&lt;Constants!$C$37,Constants!$B$37,IF(F54/$B$39&lt;Constants!$C$38,Constants!$B$38,IF(F54/$B$39&lt;Constants!$C$39,Constants!$B$39,IF(F54/$B$39&lt;Constants!$C$40,Constants!$B$40,IF(F54/$B$39&lt;Constants!$C$41,Constants!$B$41,IF(F54/$B$39&lt;Constants!$C$42,Constants!$B$42,IF(F54/$B$39&lt;Constants!$C$43,Constants!$B$43,IF(F54/$B$39&lt;Constants!$C$44,Constants!$B$44)))))))))</f>
        <v>46.8</v>
      </c>
      <c r="H53" s="55">
        <f>IF(G54/$B$39&lt;Constants!$C$36,Constants!$B$36,IF(G54/$B$39&lt;Constants!$C$37,Constants!$B$37,IF(G54/$B$39&lt;Constants!$C$38,Constants!$B$38,IF(G54/$B$39&lt;Constants!$C$39,Constants!$B$39,IF(G54/$B$39&lt;Constants!$C$40,Constants!$B$40,IF(G54/$B$39&lt;Constants!$C$41,Constants!$B$41,IF(G54/$B$39&lt;Constants!$C$42,Constants!$B$42,IF(G54/$B$39&lt;Constants!$C$43,Constants!$B$43,IF(G54/$B$39&lt;Constants!$C$44,Constants!$B$44)))))))))</f>
        <v>76.05</v>
      </c>
      <c r="I53" s="55">
        <f>IF(H54/$B$39&lt;Constants!$C$36,Constants!$B$36,IF(H54/$B$39&lt;Constants!$C$37,Constants!$B$37,IF(H54/$B$39&lt;Constants!$C$38,Constants!$B$38,IF(H54/$B$39&lt;Constants!$C$39,Constants!$B$39,IF(H54/$B$39&lt;Constants!$C$40,Constants!$B$40,IF(H54/$B$39&lt;Constants!$C$41,Constants!$B$41,IF(H54/$B$39&lt;Constants!$C$42,Constants!$B$42,IF(H54/$B$39&lt;Constants!$C$43,Constants!$B$43,IF(H54/$B$39&lt;Constants!$C$44,Constants!$B$44)))))))))</f>
        <v>76.05</v>
      </c>
      <c r="J53" s="55">
        <f>IF(I54/$B$39&lt;Constants!$C$36,Constants!$B$36,IF(I54/$B$39&lt;Constants!$C$37,Constants!$B$37,IF(I54/$B$39&lt;Constants!$C$38,Constants!$B$38,IF(I54/$B$39&lt;Constants!$C$39,Constants!$B$39,IF(I54/$B$39&lt;Constants!$C$40,Constants!$B$40,IF(I54/$B$39&lt;Constants!$C$41,Constants!$B$41,IF(I54/$B$39&lt;Constants!$C$42,Constants!$B$42,IF(I54/$B$39&lt;Constants!$C$43,Constants!$B$43,IF(I54/$B$39&lt;Constants!$C$44,Constants!$B$44)))))))))</f>
        <v>76.05</v>
      </c>
      <c r="K53" s="55">
        <f>IF(J54/$B$39&lt;Constants!$C$36,Constants!$B$36,IF(J54/$B$39&lt;Constants!$C$37,Constants!$B$37,IF(J54/$B$39&lt;Constants!$C$38,Constants!$B$38,IF(J54/$B$39&lt;Constants!$C$39,Constants!$B$39,IF(J54/$B$39&lt;Constants!$C$40,Constants!$B$40,IF(J54/$B$39&lt;Constants!$C$41,Constants!$B$41,IF(J54/$B$39&lt;Constants!$C$42,Constants!$B$42,IF(J54/$B$39&lt;Constants!$C$43,Constants!$B$43,IF(J54/$B$39&lt;Constants!$C$44,Constants!$B$44)))))))))</f>
        <v>95.55</v>
      </c>
      <c r="L53" s="55">
        <f>IF(K54/$B$39&lt;Constants!$C$36,Constants!$B$36,IF(K54/$B$39&lt;Constants!$C$37,Constants!$B$37,IF(K54/$B$39&lt;Constants!$C$38,Constants!$B$38,IF(K54/$B$39&lt;Constants!$C$39,Constants!$B$39,IF(K54/$B$39&lt;Constants!$C$40,Constants!$B$40,IF(K54/$B$39&lt;Constants!$C$41,Constants!$B$41,IF(K54/$B$39&lt;Constants!$C$42,Constants!$B$42,IF(K54/$B$39&lt;Constants!$C$43,Constants!$B$43,IF(K54/$B$39&lt;Constants!$C$44,Constants!$B$44)))))))))</f>
        <v>23.4</v>
      </c>
      <c r="M53" s="55">
        <f>IF(L54/$B$39&lt;Constants!$C$36,Constants!$B$36,IF(L54/$B$39&lt;Constants!$C$37,Constants!$B$37,IF(L54/$B$39&lt;Constants!$C$38,Constants!$B$38,IF(L54/$B$39&lt;Constants!$C$39,Constants!$B$39,IF(L54/$B$39&lt;Constants!$C$40,Constants!$B$40,IF(L54/$B$39&lt;Constants!$C$41,Constants!$B$41,IF(L54/$B$39&lt;Constants!$C$42,Constants!$B$42,IF(L54/$B$39&lt;Constants!$C$43,Constants!$B$43,IF(L54/$B$39&lt;Constants!$C$44,Constants!$B$44)))))))))</f>
        <v>23.4</v>
      </c>
      <c r="N53" s="55">
        <f>IF(M54/$B$39&lt;Constants!$C$36,Constants!$B$36,IF(M54/$B$39&lt;Constants!$C$37,Constants!$B$37,IF(M54/$B$39&lt;Constants!$C$38,Constants!$B$38,IF(M54/$B$39&lt;Constants!$C$39,Constants!$B$39,IF(M54/$B$39&lt;Constants!$C$40,Constants!$B$40,IF(M54/$B$39&lt;Constants!$C$41,Constants!$B$41,IF(M54/$B$39&lt;Constants!$C$42,Constants!$B$42,IF(M54/$B$39&lt;Constants!$C$43,Constants!$B$43,IF(M54/$B$39&lt;Constants!$C$44,Constants!$B$44)))))))))</f>
        <v>23.4</v>
      </c>
      <c r="O53" s="55">
        <f>IF(N54/$B$39&lt;Constants!$C$36,Constants!$B$36,IF(N54/$B$39&lt;Constants!$C$37,Constants!$B$37,IF(N54/$B$39&lt;Constants!$C$38,Constants!$B$38,IF(N54/$B$39&lt;Constants!$C$39,Constants!$B$39,IF(N54/$B$39&lt;Constants!$C$40,Constants!$B$40,IF(N54/$B$39&lt;Constants!$C$41,Constants!$B$41,IF(N54/$B$39&lt;Constants!$C$42,Constants!$B$42,IF(N54/$B$39&lt;Constants!$C$43,Constants!$B$43,IF(N54/$B$39&lt;Constants!$C$44,Constants!$B$44)))))))))</f>
        <v>23.4</v>
      </c>
      <c r="P53" s="55">
        <f>IF(O54/$B$39&lt;Constants!$C$36,Constants!$B$36,IF(O54/$B$39&lt;Constants!$C$37,Constants!$B$37,IF(O54/$B$39&lt;Constants!$C$38,Constants!$B$38,IF(O54/$B$39&lt;Constants!$C$39,Constants!$B$39,IF(O54/$B$39&lt;Constants!$C$40,Constants!$B$40,IF(O54/$B$39&lt;Constants!$C$41,Constants!$B$41,IF(O54/$B$39&lt;Constants!$C$42,Constants!$B$42,IF(O54/$B$39&lt;Constants!$C$43,Constants!$B$43,IF(O54/$B$39&lt;Constants!$C$44,Constants!$B$44)))))))))</f>
        <v>31.2</v>
      </c>
      <c r="Q53" s="55">
        <f>IF(P54/$B$39&lt;Constants!$C$36,Constants!$B$36,IF(P54/$B$39&lt;Constants!$C$37,Constants!$B$37,IF(P54/$B$39&lt;Constants!$C$38,Constants!$B$38,IF(P54/$B$39&lt;Constants!$C$39,Constants!$B$39,IF(P54/$B$39&lt;Constants!$C$40,Constants!$B$40,IF(P54/$B$39&lt;Constants!$C$41,Constants!$B$41,IF(P54/$B$39&lt;Constants!$C$42,Constants!$B$42,IF(P54/$B$39&lt;Constants!$C$43,Constants!$B$43,IF(P54/$B$39&lt;Constants!$C$44,Constants!$B$44)))))))))</f>
        <v>31.2</v>
      </c>
      <c r="R53" s="55">
        <f>IF(Q54/$B$39&lt;Constants!$C$36,Constants!$B$36,IF(Q54/$B$39&lt;Constants!$C$37,Constants!$B$37,IF(Q54/$B$39&lt;Constants!$C$38,Constants!$B$38,IF(Q54/$B$39&lt;Constants!$C$39,Constants!$B$39,IF(Q54/$B$39&lt;Constants!$C$40,Constants!$B$40,IF(Q54/$B$39&lt;Constants!$C$41,Constants!$B$41,IF(Q54/$B$39&lt;Constants!$C$42,Constants!$B$42,IF(Q54/$B$39&lt;Constants!$C$43,Constants!$B$43,IF(Q54/$B$39&lt;Constants!$C$44,Constants!$B$44)))))))))</f>
        <v>46.8</v>
      </c>
      <c r="S53" s="55">
        <f>IF(R54/$B$39&lt;Constants!$C$36,Constants!$B$36,IF(R54/$B$39&lt;Constants!$C$37,Constants!$B$37,IF(R54/$B$39&lt;Constants!$C$38,Constants!$B$38,IF(R54/$B$39&lt;Constants!$C$39,Constants!$B$39,IF(R54/$B$39&lt;Constants!$C$40,Constants!$B$40,IF(R54/$B$39&lt;Constants!$C$41,Constants!$B$41,IF(R54/$B$39&lt;Constants!$C$42,Constants!$B$42,IF(R54/$B$39&lt;Constants!$C$43,Constants!$B$43,IF(R54/$B$39&lt;Constants!$C$44,Constants!$B$44)))))))))</f>
        <v>46.8</v>
      </c>
      <c r="T53" s="55">
        <f>IF(S54/$B$39&lt;Constants!$C$36,Constants!$B$36,IF(S54/$B$39&lt;Constants!$C$37,Constants!$B$37,IF(S54/$B$39&lt;Constants!$C$38,Constants!$B$38,IF(S54/$B$39&lt;Constants!$C$39,Constants!$B$39,IF(S54/$B$39&lt;Constants!$C$40,Constants!$B$40,IF(S54/$B$39&lt;Constants!$C$41,Constants!$B$41,IF(S54/$B$39&lt;Constants!$C$42,Constants!$B$42,IF(S54/$B$39&lt;Constants!$C$43,Constants!$B$43,IF(S54/$B$39&lt;Constants!$C$44,Constants!$B$44)))))))))</f>
        <v>46.8</v>
      </c>
      <c r="U53" s="55">
        <f>IF(T54/$B$39&lt;Constants!$C$36,Constants!$B$36,IF(T54/$B$39&lt;Constants!$C$37,Constants!$B$37,IF(T54/$B$39&lt;Constants!$C$38,Constants!$B$38,IF(T54/$B$39&lt;Constants!$C$39,Constants!$B$39,IF(T54/$B$39&lt;Constants!$C$40,Constants!$B$40,IF(T54/$B$39&lt;Constants!$C$41,Constants!$B$41,IF(T54/$B$39&lt;Constants!$C$42,Constants!$B$42,IF(T54/$B$39&lt;Constants!$C$43,Constants!$B$43,IF(T54/$B$39&lt;Constants!$C$44,Constants!$B$44)))))))))</f>
        <v>76.05</v>
      </c>
      <c r="V53" s="55">
        <f>IF(U54/$B$39&lt;Constants!$C$36,Constants!$B$36,IF(U54/$B$39&lt;Constants!$C$37,Constants!$B$37,IF(U54/$B$39&lt;Constants!$C$38,Constants!$B$38,IF(U54/$B$39&lt;Constants!$C$39,Constants!$B$39,IF(U54/$B$39&lt;Constants!$C$40,Constants!$B$40,IF(U54/$B$39&lt;Constants!$C$41,Constants!$B$41,IF(U54/$B$39&lt;Constants!$C$42,Constants!$B$42,IF(U54/$B$39&lt;Constants!$C$43,Constants!$B$43,IF(U54/$B$39&lt;Constants!$C$44,Constants!$B$44)))))))))</f>
        <v>76.05</v>
      </c>
      <c r="W53" s="55">
        <f>IF(V54/$B$39&lt;Constants!$C$36,Constants!$B$36,IF(V54/$B$39&lt;Constants!$C$37,Constants!$B$37,IF(V54/$B$39&lt;Constants!$C$38,Constants!$B$38,IF(V54/$B$39&lt;Constants!$C$39,Constants!$B$39,IF(V54/$B$39&lt;Constants!$C$40,Constants!$B$40,IF(V54/$B$39&lt;Constants!$C$41,Constants!$B$41,IF(V54/$B$39&lt;Constants!$C$42,Constants!$B$42,IF(V54/$B$39&lt;Constants!$C$43,Constants!$B$43,IF(V54/$B$39&lt;Constants!$C$44,Constants!$B$44)))))))))</f>
        <v>23.4</v>
      </c>
      <c r="X53" s="55">
        <f>IF(W54/$B$39&lt;Constants!$C$36,Constants!$B$36,IF(W54/$B$39&lt;Constants!$C$37,Constants!$B$37,IF(W54/$B$39&lt;Constants!$C$38,Constants!$B$38,IF(W54/$B$39&lt;Constants!$C$39,Constants!$B$39,IF(W54/$B$39&lt;Constants!$C$40,Constants!$B$40,IF(W54/$B$39&lt;Constants!$C$41,Constants!$B$41,IF(W54/$B$39&lt;Constants!$C$42,Constants!$B$42,IF(W54/$B$39&lt;Constants!$C$43,Constants!$B$43,IF(W54/$B$39&lt;Constants!$C$44,Constants!$B$44)))))))))</f>
        <v>23.4</v>
      </c>
      <c r="Y53" s="55">
        <f>IF(X54/$B$39&lt;Constants!$C$36,Constants!$B$36,IF(X54/$B$39&lt;Constants!$C$37,Constants!$B$37,IF(X54/$B$39&lt;Constants!$C$38,Constants!$B$38,IF(X54/$B$39&lt;Constants!$C$39,Constants!$B$39,IF(X54/$B$39&lt;Constants!$C$40,Constants!$B$40,IF(X54/$B$39&lt;Constants!$C$41,Constants!$B$41,IF(X54/$B$39&lt;Constants!$C$42,Constants!$B$42,IF(X54/$B$39&lt;Constants!$C$43,Constants!$B$43,IF(X54/$B$39&lt;Constants!$C$44,Constants!$B$44)))))))))</f>
        <v>23.4</v>
      </c>
      <c r="Z53" s="55">
        <f>IF(Y54/$B$39&lt;Constants!$C$36,Constants!$B$36,IF(Y54/$B$39&lt;Constants!$C$37,Constants!$B$37,IF(Y54/$B$39&lt;Constants!$C$38,Constants!$B$38,IF(Y54/$B$39&lt;Constants!$C$39,Constants!$B$39,IF(Y54/$B$39&lt;Constants!$C$40,Constants!$B$40,IF(Y54/$B$39&lt;Constants!$C$41,Constants!$B$41,IF(Y54/$B$39&lt;Constants!$C$42,Constants!$B$42,IF(Y54/$B$39&lt;Constants!$C$43,Constants!$B$43,IF(Y54/$B$39&lt;Constants!$C$44,Constants!$B$44)))))))))</f>
        <v>31.2</v>
      </c>
      <c r="AA53" s="55">
        <f>IF(Z54/$B$39&lt;Constants!$C$36,Constants!$B$36,IF(Z54/$B$39&lt;Constants!$C$37,Constants!$B$37,IF(Z54/$B$39&lt;Constants!$C$38,Constants!$B$38,IF(Z54/$B$39&lt;Constants!$C$39,Constants!$B$39,IF(Z54/$B$39&lt;Constants!$C$40,Constants!$B$40,IF(Z54/$B$39&lt;Constants!$C$41,Constants!$B$41,IF(Z54/$B$39&lt;Constants!$C$42,Constants!$B$42,IF(Z54/$B$39&lt;Constants!$C$43,Constants!$B$43,IF(Z54/$B$39&lt;Constants!$C$44,Constants!$B$44)))))))))</f>
        <v>31.2</v>
      </c>
      <c r="AB53" s="55">
        <f>IF(AA54/$B$39&lt;Constants!$C$36,Constants!$B$36,IF(AA54/$B$39&lt;Constants!$C$37,Constants!$B$37,IF(AA54/$B$39&lt;Constants!$C$38,Constants!$B$38,IF(AA54/$B$39&lt;Constants!$C$39,Constants!$B$39,IF(AA54/$B$39&lt;Constants!$C$40,Constants!$B$40,IF(AA54/$B$39&lt;Constants!$C$41,Constants!$B$41,IF(AA54/$B$39&lt;Constants!$C$42,Constants!$B$42,IF(AA54/$B$39&lt;Constants!$C$43,Constants!$B$43,IF(AA54/$B$39&lt;Constants!$C$44,Constants!$B$44)))))))))</f>
        <v>31.2</v>
      </c>
    </row>
    <row r="54" spans="2:28">
      <c r="B54"/>
      <c r="C54" s="60" t="s">
        <v>91</v>
      </c>
      <c r="D54" s="57">
        <f>AB52</f>
        <v>288.44143650613677</v>
      </c>
      <c r="E54" s="57">
        <f>IF(AND(D54+E$37&gt;$B$39,E$37&lt;E53),$B$39,IF(E$37&lt;0,D54+E$37/Constants!$B$34,IF(E$37&gt;E$39,D54+E53*Constants!$B$34,D54+E$37*Constants!$B$34)))</f>
        <v>281.44738888708918</v>
      </c>
      <c r="F54" s="57">
        <f>IF(AND(E54+F$37&gt;$B$39,F$37&lt;F53),$B$39,IF(F$37&lt;0,E54+F$37/Constants!$B$34,IF(F$37&gt;F$39,E54+F53*Constants!$B$34,E54+F$37*Constants!$B$34)))</f>
        <v>275.80334126804155</v>
      </c>
      <c r="G54" s="57">
        <f>IF(AND(F54+G$37&gt;$B$39,G$37&lt;G53),$B$39,IF(G$37&lt;0,F54+G$37/Constants!$B$34,IF(G$37&gt;G$39,F54+G53*Constants!$B$34,F54+G$37*Constants!$B$34)))</f>
        <v>270.15929364899392</v>
      </c>
      <c r="H54" s="57">
        <f>IF(AND(G54+H$37&gt;$B$39,H$37&lt;H53),$B$39,IF(H$37&lt;0,G54+H$37/Constants!$B$34,IF(H$37&gt;H$39,G54+H53*Constants!$B$34,G54+H$37*Constants!$B$34)))</f>
        <v>264.55274602994632</v>
      </c>
      <c r="I54" s="57">
        <f>IF(AND(H54+I$37&gt;$B$39,I$37&lt;I53),$B$39,IF(I$37&lt;0,H54+I$37/Constants!$B$34,IF(I$37&gt;I$39,H54+I53*Constants!$B$34,H54+I$37*Constants!$B$34)))</f>
        <v>258.94619841089872</v>
      </c>
      <c r="J54" s="57">
        <f>IF(AND(I54+J$37&gt;$B$39,J$37&lt;J53),$B$39,IF(J$37&lt;0,I54+J$37/Constants!$B$34,IF(J$37&gt;J$39,I54+J53*Constants!$B$34,I54+J$37*Constants!$B$34)))</f>
        <v>253.33965079185111</v>
      </c>
      <c r="K54" s="57">
        <f>IF(AND(J54+K$37&gt;$B$39,K$37&lt;K53),$B$39,IF(K$37&lt;0,J54+K$37/Constants!$B$34,IF(K$37&gt;K$39,J54+K53*Constants!$B$34,J54+K$37*Constants!$B$34)))</f>
        <v>329.77965079185111</v>
      </c>
      <c r="L54" s="57">
        <f>IF(AND(K54+L$37&gt;$B$39,L$37&lt;L53),$B$39,IF(L$37&lt;0,K54+L$37/Constants!$B$34,IF(L$37&gt;L$39,K54+L53*Constants!$B$34,K54+L$37*Constants!$B$34)))</f>
        <v>324.29810317280351</v>
      </c>
      <c r="M54" s="57">
        <f>IF(AND(L54+M$37&gt;$B$39,M$37&lt;M53),$B$39,IF(M$37&lt;0,L54+M$37/Constants!$B$34,IF(M$37&gt;M$39,L54+M53*Constants!$B$34,L54+M$37*Constants!$B$34)))</f>
        <v>318.63008014391983</v>
      </c>
      <c r="N54" s="57">
        <f>IF(AND(M54+N$37&gt;$B$39,N$37&lt;N53),$B$39,IF(N$37&lt;0,M54+N$37/Constants!$B$34,IF(N$37&gt;N$39,M54+N53*Constants!$B$34,M54+N$37*Constants!$B$34)))</f>
        <v>312.96205711503615</v>
      </c>
      <c r="O54" s="57">
        <f>IF(AND(N54+O$37&gt;$B$39,O$37&lt;O53),$B$39,IF(O$37&lt;0,N54+O$37/Constants!$B$34,IF(O$37&gt;O$39,N54+O53*Constants!$B$34,N54+O$37*Constants!$B$34)))</f>
        <v>305.67206176781337</v>
      </c>
      <c r="P54" s="57">
        <f>IF(AND(O54+P$37&gt;$B$39,P$37&lt;P53),$B$39,IF(P$37&lt;0,O54+P$37/Constants!$B$34,IF(P$37&gt;P$39,O54+P53*Constants!$B$34,O54+P$37*Constants!$B$34)))</f>
        <v>298.3820664205906</v>
      </c>
      <c r="Q54" s="57">
        <f>IF(AND(P54+Q$37&gt;$B$39,Q$37&lt;Q53),$B$39,IF(Q$37&lt;0,P54+Q$37/Constants!$B$34,IF(Q$37&gt;Q$39,P54+Q53*Constants!$B$34,P54+Q$37*Constants!$B$34)))</f>
        <v>288.74104648320389</v>
      </c>
      <c r="R54" s="57">
        <f>IF(AND(Q54+R$37&gt;$B$39,R$37&lt;R53),$B$39,IF(R$37&lt;0,Q54+R$37/Constants!$B$34,IF(R$37&gt;R$39,Q54+R53*Constants!$B$34,Q54+R$37*Constants!$B$34)))</f>
        <v>283.25949886415628</v>
      </c>
      <c r="S54" s="57">
        <f>IF(AND(R54+S$37&gt;$B$39,S$37&lt;S53),$B$39,IF(S$37&lt;0,R54+S$37/Constants!$B$34,IF(S$37&gt;S$39,R54+S53*Constants!$B$34,R54+S$37*Constants!$B$34)))</f>
        <v>277.77795124510868</v>
      </c>
      <c r="T54" s="57">
        <f>IF(AND(S54+T$37&gt;$B$39,T$37&lt;T53),$B$39,IF(T$37&lt;0,S54+T$37/Constants!$B$34,IF(T$37&gt;T$39,S54+T53*Constants!$B$34,S54+T$37*Constants!$B$34)))</f>
        <v>271.85890362606108</v>
      </c>
      <c r="U54" s="57">
        <f>IF(AND(T54+U$37&gt;$B$39,U$37&lt;U53),$B$39,IF(U$37&lt;0,T54+U$37/Constants!$B$34,IF(U$37&gt;U$39,T54+U53*Constants!$B$34,T54+U$37*Constants!$B$34)))</f>
        <v>265.93985600701347</v>
      </c>
      <c r="V54" s="57">
        <f>IF(AND(U54+V$37&gt;$B$39,V$37&lt;V53),$B$39,IF(V$37&lt;0,U54+V$37/Constants!$B$34,IF(V$37&gt;V$39,U54+V53*Constants!$B$34,U54+V$37*Constants!$B$34)))</f>
        <v>326.77985600701345</v>
      </c>
      <c r="W54" s="57">
        <f>IF(AND(V54+W$37&gt;$B$39,W$37&lt;W53),$B$39,IF(W$37&lt;0,V54+W$37/Constants!$B$34,IF(W$37&gt;W$39,V54+W53*Constants!$B$34,V54+W$37*Constants!$B$34)))</f>
        <v>320.84830838796586</v>
      </c>
      <c r="X54" s="57">
        <f>IF(AND(W54+X$37&gt;$B$39,X$37&lt;X53),$B$39,IF(X$37&lt;0,W54+X$37/Constants!$B$34,IF(X$37&gt;X$39,W54+X53*Constants!$B$34,W54+X$37*Constants!$B$34)))</f>
        <v>314.82926076891823</v>
      </c>
      <c r="Y54" s="57">
        <f>IF(AND(X54+Y$37&gt;$B$39,Y$37&lt;Y53),$B$39,IF(Y$37&lt;0,X54+Y$37/Constants!$B$34,IF(Y$37&gt;Y$39,X54+Y53*Constants!$B$34,X54+Y$37*Constants!$B$34)))</f>
        <v>307.93521314987061</v>
      </c>
      <c r="Z54" s="57">
        <f>IF(AND(Y54+Z$37&gt;$B$39,Z$37&lt;Z53),$B$39,IF(Z$37&lt;0,Y54+Z$37/Constants!$B$34,IF(Z$37&gt;Z$39,Y54+Z53*Constants!$B$34,Y54+Z$37*Constants!$B$34)))</f>
        <v>301.16616553082298</v>
      </c>
      <c r="AA54" s="57">
        <f>IF(AND(Z54+AA$37&gt;$B$39,AA$37&lt;AA53),$B$39,IF(AA$37&lt;0,Z54+AA$37/Constants!$B$34,IF(AA$37&gt;AA$39,Z54+AA53*Constants!$B$34,Z54+AA$37*Constants!$B$34)))</f>
        <v>294.39711791177535</v>
      </c>
      <c r="AB54" s="57">
        <f>IF(AND(AA54+AB$37&gt;$B$39,AB$37&lt;AB53),$B$39,IF(AB$37&lt;0,AA54+AB$37/Constants!$B$34,IF(AB$37&gt;AB$39,AA54+AB53*Constants!$B$34,AA54+AB$37*Constants!$B$34)))</f>
        <v>288.75307029272773</v>
      </c>
    </row>
    <row r="55" spans="2:28">
      <c r="B55"/>
      <c r="C55" s="54" t="s">
        <v>82</v>
      </c>
      <c r="D55" s="60"/>
      <c r="E55" s="55">
        <f>IF(D56/$B$39&lt;Constants!$C$36,Constants!$B$36,IF(D56/$B$39&lt;Constants!$C$37,Constants!$B$37,IF(D56/$B$39&lt;Constants!$C$38,Constants!$B$38,IF(D56/$B$39&lt;Constants!$C$39,Constants!$B$39,IF(D56/$B$39&lt;Constants!$C$40,Constants!$B$40,IF(D56/$B$39&lt;Constants!$C$41,Constants!$B$41,IF(D56/$B$39&lt;Constants!$C$42,Constants!$B$42,IF(D56/$B$39&lt;Constants!$C$43,Constants!$B$43,IF(D56/$B$39&lt;Constants!$C$44,Constants!$B$44)))))))))</f>
        <v>46.8</v>
      </c>
      <c r="F55" s="55">
        <f>IF(E56/$B$39&lt;Constants!$C$36,Constants!$B$36,IF(E56/$B$39&lt;Constants!$C$37,Constants!$B$37,IF(E56/$B$39&lt;Constants!$C$38,Constants!$B$38,IF(E56/$B$39&lt;Constants!$C$39,Constants!$B$39,IF(E56/$B$39&lt;Constants!$C$40,Constants!$B$40,IF(E56/$B$39&lt;Constants!$C$41,Constants!$B$41,IF(E56/$B$39&lt;Constants!$C$42,Constants!$B$42,IF(E56/$B$39&lt;Constants!$C$43,Constants!$B$43,IF(E56/$B$39&lt;Constants!$C$44,Constants!$B$44)))))))))</f>
        <v>46.8</v>
      </c>
      <c r="G55" s="55">
        <f>IF(F56/$B$39&lt;Constants!$C$36,Constants!$B$36,IF(F56/$B$39&lt;Constants!$C$37,Constants!$B$37,IF(F56/$B$39&lt;Constants!$C$38,Constants!$B$38,IF(F56/$B$39&lt;Constants!$C$39,Constants!$B$39,IF(F56/$B$39&lt;Constants!$C$40,Constants!$B$40,IF(F56/$B$39&lt;Constants!$C$41,Constants!$B$41,IF(F56/$B$39&lt;Constants!$C$42,Constants!$B$42,IF(F56/$B$39&lt;Constants!$C$43,Constants!$B$43,IF(F56/$B$39&lt;Constants!$C$44,Constants!$B$44)))))))))</f>
        <v>46.8</v>
      </c>
      <c r="H55" s="55">
        <f>IF(G56/$B$39&lt;Constants!$C$36,Constants!$B$36,IF(G56/$B$39&lt;Constants!$C$37,Constants!$B$37,IF(G56/$B$39&lt;Constants!$C$38,Constants!$B$38,IF(G56/$B$39&lt;Constants!$C$39,Constants!$B$39,IF(G56/$B$39&lt;Constants!$C$40,Constants!$B$40,IF(G56/$B$39&lt;Constants!$C$41,Constants!$B$41,IF(G56/$B$39&lt;Constants!$C$42,Constants!$B$42,IF(G56/$B$39&lt;Constants!$C$43,Constants!$B$43,IF(G56/$B$39&lt;Constants!$C$44,Constants!$B$44)))))))))</f>
        <v>76.05</v>
      </c>
      <c r="I55" s="55">
        <f>IF(H56/$B$39&lt;Constants!$C$36,Constants!$B$36,IF(H56/$B$39&lt;Constants!$C$37,Constants!$B$37,IF(H56/$B$39&lt;Constants!$C$38,Constants!$B$38,IF(H56/$B$39&lt;Constants!$C$39,Constants!$B$39,IF(H56/$B$39&lt;Constants!$C$40,Constants!$B$40,IF(H56/$B$39&lt;Constants!$C$41,Constants!$B$41,IF(H56/$B$39&lt;Constants!$C$42,Constants!$B$42,IF(H56/$B$39&lt;Constants!$C$43,Constants!$B$43,IF(H56/$B$39&lt;Constants!$C$44,Constants!$B$44)))))))))</f>
        <v>76.05</v>
      </c>
      <c r="J55" s="55">
        <f>IF(I56/$B$39&lt;Constants!$C$36,Constants!$B$36,IF(I56/$B$39&lt;Constants!$C$37,Constants!$B$37,IF(I56/$B$39&lt;Constants!$C$38,Constants!$B$38,IF(I56/$B$39&lt;Constants!$C$39,Constants!$B$39,IF(I56/$B$39&lt;Constants!$C$40,Constants!$B$40,IF(I56/$B$39&lt;Constants!$C$41,Constants!$B$41,IF(I56/$B$39&lt;Constants!$C$42,Constants!$B$42,IF(I56/$B$39&lt;Constants!$C$43,Constants!$B$43,IF(I56/$B$39&lt;Constants!$C$44,Constants!$B$44)))))))))</f>
        <v>76.05</v>
      </c>
      <c r="K55" s="55">
        <f>IF(J56/$B$39&lt;Constants!$C$36,Constants!$B$36,IF(J56/$B$39&lt;Constants!$C$37,Constants!$B$37,IF(J56/$B$39&lt;Constants!$C$38,Constants!$B$38,IF(J56/$B$39&lt;Constants!$C$39,Constants!$B$39,IF(J56/$B$39&lt;Constants!$C$40,Constants!$B$40,IF(J56/$B$39&lt;Constants!$C$41,Constants!$B$41,IF(J56/$B$39&lt;Constants!$C$42,Constants!$B$42,IF(J56/$B$39&lt;Constants!$C$43,Constants!$B$43,IF(J56/$B$39&lt;Constants!$C$44,Constants!$B$44)))))))))</f>
        <v>76.05</v>
      </c>
      <c r="L55" s="55">
        <f>IF(K56/$B$39&lt;Constants!$C$36,Constants!$B$36,IF(K56/$B$39&lt;Constants!$C$37,Constants!$B$37,IF(K56/$B$39&lt;Constants!$C$38,Constants!$B$38,IF(K56/$B$39&lt;Constants!$C$39,Constants!$B$39,IF(K56/$B$39&lt;Constants!$C$40,Constants!$B$40,IF(K56/$B$39&lt;Constants!$C$41,Constants!$B$41,IF(K56/$B$39&lt;Constants!$C$42,Constants!$B$42,IF(K56/$B$39&lt;Constants!$C$43,Constants!$B$43,IF(K56/$B$39&lt;Constants!$C$44,Constants!$B$44)))))))))</f>
        <v>23.4</v>
      </c>
      <c r="M55" s="55">
        <f>IF(L56/$B$39&lt;Constants!$C$36,Constants!$B$36,IF(L56/$B$39&lt;Constants!$C$37,Constants!$B$37,IF(L56/$B$39&lt;Constants!$C$38,Constants!$B$38,IF(L56/$B$39&lt;Constants!$C$39,Constants!$B$39,IF(L56/$B$39&lt;Constants!$C$40,Constants!$B$40,IF(L56/$B$39&lt;Constants!$C$41,Constants!$B$41,IF(L56/$B$39&lt;Constants!$C$42,Constants!$B$42,IF(L56/$B$39&lt;Constants!$C$43,Constants!$B$43,IF(L56/$B$39&lt;Constants!$C$44,Constants!$B$44)))))))))</f>
        <v>31.2</v>
      </c>
      <c r="N55" s="55">
        <f>IF(M56/$B$39&lt;Constants!$C$36,Constants!$B$36,IF(M56/$B$39&lt;Constants!$C$37,Constants!$B$37,IF(M56/$B$39&lt;Constants!$C$38,Constants!$B$38,IF(M56/$B$39&lt;Constants!$C$39,Constants!$B$39,IF(M56/$B$39&lt;Constants!$C$40,Constants!$B$40,IF(M56/$B$39&lt;Constants!$C$41,Constants!$B$41,IF(M56/$B$39&lt;Constants!$C$42,Constants!$B$42,IF(M56/$B$39&lt;Constants!$C$43,Constants!$B$43,IF(M56/$B$39&lt;Constants!$C$44,Constants!$B$44)))))))))</f>
        <v>31.2</v>
      </c>
      <c r="O55" s="55">
        <f>IF(N56/$B$39&lt;Constants!$C$36,Constants!$B$36,IF(N56/$B$39&lt;Constants!$C$37,Constants!$B$37,IF(N56/$B$39&lt;Constants!$C$38,Constants!$B$38,IF(N56/$B$39&lt;Constants!$C$39,Constants!$B$39,IF(N56/$B$39&lt;Constants!$C$40,Constants!$B$40,IF(N56/$B$39&lt;Constants!$C$41,Constants!$B$41,IF(N56/$B$39&lt;Constants!$C$42,Constants!$B$42,IF(N56/$B$39&lt;Constants!$C$43,Constants!$B$43,IF(N56/$B$39&lt;Constants!$C$44,Constants!$B$44)))))))))</f>
        <v>31.2</v>
      </c>
      <c r="P55" s="55">
        <f>IF(O56/$B$39&lt;Constants!$C$36,Constants!$B$36,IF(O56/$B$39&lt;Constants!$C$37,Constants!$B$37,IF(O56/$B$39&lt;Constants!$C$38,Constants!$B$38,IF(O56/$B$39&lt;Constants!$C$39,Constants!$B$39,IF(O56/$B$39&lt;Constants!$C$40,Constants!$B$40,IF(O56/$B$39&lt;Constants!$C$41,Constants!$B$41,IF(O56/$B$39&lt;Constants!$C$42,Constants!$B$42,IF(O56/$B$39&lt;Constants!$C$43,Constants!$B$43,IF(O56/$B$39&lt;Constants!$C$44,Constants!$B$44)))))))))</f>
        <v>46.8</v>
      </c>
      <c r="Q55" s="55">
        <f>IF(P56/$B$39&lt;Constants!$C$36,Constants!$B$36,IF(P56/$B$39&lt;Constants!$C$37,Constants!$B$37,IF(P56/$B$39&lt;Constants!$C$38,Constants!$B$38,IF(P56/$B$39&lt;Constants!$C$39,Constants!$B$39,IF(P56/$B$39&lt;Constants!$C$40,Constants!$B$40,IF(P56/$B$39&lt;Constants!$C$41,Constants!$B$41,IF(P56/$B$39&lt;Constants!$C$42,Constants!$B$42,IF(P56/$B$39&lt;Constants!$C$43,Constants!$B$43,IF(P56/$B$39&lt;Constants!$C$44,Constants!$B$44)))))))))</f>
        <v>46.8</v>
      </c>
      <c r="R55" s="55">
        <f>IF(Q56/$B$39&lt;Constants!$C$36,Constants!$B$36,IF(Q56/$B$39&lt;Constants!$C$37,Constants!$B$37,IF(Q56/$B$39&lt;Constants!$C$38,Constants!$B$38,IF(Q56/$B$39&lt;Constants!$C$39,Constants!$B$39,IF(Q56/$B$39&lt;Constants!$C$40,Constants!$B$40,IF(Q56/$B$39&lt;Constants!$C$41,Constants!$B$41,IF(Q56/$B$39&lt;Constants!$C$42,Constants!$B$42,IF(Q56/$B$39&lt;Constants!$C$43,Constants!$B$43,IF(Q56/$B$39&lt;Constants!$C$44,Constants!$B$44)))))))))</f>
        <v>46.8</v>
      </c>
      <c r="S55" s="55">
        <f>IF(R56/$B$39&lt;Constants!$C$36,Constants!$B$36,IF(R56/$B$39&lt;Constants!$C$37,Constants!$B$37,IF(R56/$B$39&lt;Constants!$C$38,Constants!$B$38,IF(R56/$B$39&lt;Constants!$C$39,Constants!$B$39,IF(R56/$B$39&lt;Constants!$C$40,Constants!$B$40,IF(R56/$B$39&lt;Constants!$C$41,Constants!$B$41,IF(R56/$B$39&lt;Constants!$C$42,Constants!$B$42,IF(R56/$B$39&lt;Constants!$C$43,Constants!$B$43,IF(R56/$B$39&lt;Constants!$C$44,Constants!$B$44)))))))))</f>
        <v>76.05</v>
      </c>
      <c r="T55" s="55">
        <f>IF(S56/$B$39&lt;Constants!$C$36,Constants!$B$36,IF(S56/$B$39&lt;Constants!$C$37,Constants!$B$37,IF(S56/$B$39&lt;Constants!$C$38,Constants!$B$38,IF(S56/$B$39&lt;Constants!$C$39,Constants!$B$39,IF(S56/$B$39&lt;Constants!$C$40,Constants!$B$40,IF(S56/$B$39&lt;Constants!$C$41,Constants!$B$41,IF(S56/$B$39&lt;Constants!$C$42,Constants!$B$42,IF(S56/$B$39&lt;Constants!$C$43,Constants!$B$43,IF(S56/$B$39&lt;Constants!$C$44,Constants!$B$44)))))))))</f>
        <v>76.05</v>
      </c>
      <c r="U55" s="55">
        <f>IF(T56/$B$39&lt;Constants!$C$36,Constants!$B$36,IF(T56/$B$39&lt;Constants!$C$37,Constants!$B$37,IF(T56/$B$39&lt;Constants!$C$38,Constants!$B$38,IF(T56/$B$39&lt;Constants!$C$39,Constants!$B$39,IF(T56/$B$39&lt;Constants!$C$40,Constants!$B$40,IF(T56/$B$39&lt;Constants!$C$41,Constants!$B$41,IF(T56/$B$39&lt;Constants!$C$42,Constants!$B$42,IF(T56/$B$39&lt;Constants!$C$43,Constants!$B$43,IF(T56/$B$39&lt;Constants!$C$44,Constants!$B$44)))))))))</f>
        <v>76.05</v>
      </c>
      <c r="V55" s="55">
        <f>IF(U56/$B$39&lt;Constants!$C$36,Constants!$B$36,IF(U56/$B$39&lt;Constants!$C$37,Constants!$B$37,IF(U56/$B$39&lt;Constants!$C$38,Constants!$B$38,IF(U56/$B$39&lt;Constants!$C$39,Constants!$B$39,IF(U56/$B$39&lt;Constants!$C$40,Constants!$B$40,IF(U56/$B$39&lt;Constants!$C$41,Constants!$B$41,IF(U56/$B$39&lt;Constants!$C$42,Constants!$B$42,IF(U56/$B$39&lt;Constants!$C$43,Constants!$B$43,IF(U56/$B$39&lt;Constants!$C$44,Constants!$B$44)))))))))</f>
        <v>95.55</v>
      </c>
      <c r="W55" s="55">
        <f>IF(V56/$B$39&lt;Constants!$C$36,Constants!$B$36,IF(V56/$B$39&lt;Constants!$C$37,Constants!$B$37,IF(V56/$B$39&lt;Constants!$C$38,Constants!$B$38,IF(V56/$B$39&lt;Constants!$C$39,Constants!$B$39,IF(V56/$B$39&lt;Constants!$C$40,Constants!$B$40,IF(V56/$B$39&lt;Constants!$C$41,Constants!$B$41,IF(V56/$B$39&lt;Constants!$C$42,Constants!$B$42,IF(V56/$B$39&lt;Constants!$C$43,Constants!$B$43,IF(V56/$B$39&lt;Constants!$C$44,Constants!$B$44)))))))))</f>
        <v>23.4</v>
      </c>
      <c r="X55" s="55">
        <f>IF(W56/$B$39&lt;Constants!$C$36,Constants!$B$36,IF(W56/$B$39&lt;Constants!$C$37,Constants!$B$37,IF(W56/$B$39&lt;Constants!$C$38,Constants!$B$38,IF(W56/$B$39&lt;Constants!$C$39,Constants!$B$39,IF(W56/$B$39&lt;Constants!$C$40,Constants!$B$40,IF(W56/$B$39&lt;Constants!$C$41,Constants!$B$41,IF(W56/$B$39&lt;Constants!$C$42,Constants!$B$42,IF(W56/$B$39&lt;Constants!$C$43,Constants!$B$43,IF(W56/$B$39&lt;Constants!$C$44,Constants!$B$44)))))))))</f>
        <v>23.4</v>
      </c>
      <c r="Y55" s="55">
        <f>IF(X56/$B$39&lt;Constants!$C$36,Constants!$B$36,IF(X56/$B$39&lt;Constants!$C$37,Constants!$B$37,IF(X56/$B$39&lt;Constants!$C$38,Constants!$B$38,IF(X56/$B$39&lt;Constants!$C$39,Constants!$B$39,IF(X56/$B$39&lt;Constants!$C$40,Constants!$B$40,IF(X56/$B$39&lt;Constants!$C$41,Constants!$B$41,IF(X56/$B$39&lt;Constants!$C$42,Constants!$B$42,IF(X56/$B$39&lt;Constants!$C$43,Constants!$B$43,IF(X56/$B$39&lt;Constants!$C$44,Constants!$B$44)))))))))</f>
        <v>23.4</v>
      </c>
      <c r="Z55" s="55">
        <f>IF(Y56/$B$39&lt;Constants!$C$36,Constants!$B$36,IF(Y56/$B$39&lt;Constants!$C$37,Constants!$B$37,IF(Y56/$B$39&lt;Constants!$C$38,Constants!$B$38,IF(Y56/$B$39&lt;Constants!$C$39,Constants!$B$39,IF(Y56/$B$39&lt;Constants!$C$40,Constants!$B$40,IF(Y56/$B$39&lt;Constants!$C$41,Constants!$B$41,IF(Y56/$B$39&lt;Constants!$C$42,Constants!$B$42,IF(Y56/$B$39&lt;Constants!$C$43,Constants!$B$43,IF(Y56/$B$39&lt;Constants!$C$44,Constants!$B$44)))))))))</f>
        <v>31.2</v>
      </c>
      <c r="AA55" s="55">
        <f>IF(Z56/$B$39&lt;Constants!$C$36,Constants!$B$36,IF(Z56/$B$39&lt;Constants!$C$37,Constants!$B$37,IF(Z56/$B$39&lt;Constants!$C$38,Constants!$B$38,IF(Z56/$B$39&lt;Constants!$C$39,Constants!$B$39,IF(Z56/$B$39&lt;Constants!$C$40,Constants!$B$40,IF(Z56/$B$39&lt;Constants!$C$41,Constants!$B$41,IF(Z56/$B$39&lt;Constants!$C$42,Constants!$B$42,IF(Z56/$B$39&lt;Constants!$C$43,Constants!$B$43,IF(Z56/$B$39&lt;Constants!$C$44,Constants!$B$44)))))))))</f>
        <v>31.2</v>
      </c>
      <c r="AB55" s="55">
        <f>IF(AA56/$B$39&lt;Constants!$C$36,Constants!$B$36,IF(AA56/$B$39&lt;Constants!$C$37,Constants!$B$37,IF(AA56/$B$39&lt;Constants!$C$38,Constants!$B$38,IF(AA56/$B$39&lt;Constants!$C$39,Constants!$B$39,IF(AA56/$B$39&lt;Constants!$C$40,Constants!$B$40,IF(AA56/$B$39&lt;Constants!$C$41,Constants!$B$41,IF(AA56/$B$39&lt;Constants!$C$42,Constants!$B$42,IF(AA56/$B$39&lt;Constants!$C$43,Constants!$B$43,IF(AA56/$B$39&lt;Constants!$C$44,Constants!$B$44)))))))))</f>
        <v>31.2</v>
      </c>
    </row>
    <row r="56" spans="2:28">
      <c r="B56"/>
      <c r="C56" s="60" t="s">
        <v>92</v>
      </c>
      <c r="D56" s="57">
        <f>AB54</f>
        <v>288.75307029272773</v>
      </c>
      <c r="E56" s="57">
        <f>IF(AND(D56+E$37&gt;$B$39,E$37&lt;E55),$B$39,IF(E$37&lt;0,D56+E$37/Constants!$B$34,IF(E$37&gt;E$39,D56+E55*Constants!$B$34,D56+E$37*Constants!$B$34)))</f>
        <v>281.75902267368014</v>
      </c>
      <c r="F56" s="57">
        <f>IF(AND(E56+F$37&gt;$B$39,F$37&lt;F55),$B$39,IF(F$37&lt;0,E56+F$37/Constants!$B$34,IF(F$37&gt;F$39,E56+F55*Constants!$B$34,E56+F$37*Constants!$B$34)))</f>
        <v>276.11497505463251</v>
      </c>
      <c r="G56" s="57">
        <f>IF(AND(F56+G$37&gt;$B$39,G$37&lt;G55),$B$39,IF(G$37&lt;0,F56+G$37/Constants!$B$34,IF(G$37&gt;G$39,F56+G55*Constants!$B$34,F56+G$37*Constants!$B$34)))</f>
        <v>270.47092743558488</v>
      </c>
      <c r="H56" s="57">
        <f>IF(AND(G56+H$37&gt;$B$39,H$37&lt;H55),$B$39,IF(H$37&lt;0,G56+H$37/Constants!$B$34,IF(H$37&gt;H$39,G56+H55*Constants!$B$34,G56+H$37*Constants!$B$34)))</f>
        <v>264.86437981653728</v>
      </c>
      <c r="I56" s="57">
        <f>IF(AND(H56+I$37&gt;$B$39,I$37&lt;I55),$B$39,IF(I$37&lt;0,H56+I$37/Constants!$B$34,IF(I$37&gt;I$39,H56+I55*Constants!$B$34,H56+I$37*Constants!$B$34)))</f>
        <v>259.25783219748968</v>
      </c>
      <c r="J56" s="57">
        <f>IF(AND(I56+J$37&gt;$B$39,J$37&lt;J55),$B$39,IF(J$37&lt;0,I56+J$37/Constants!$B$34,IF(J$37&gt;J$39,I56+J55*Constants!$B$34,I56+J$37*Constants!$B$34)))</f>
        <v>253.65128457844207</v>
      </c>
      <c r="K56" s="57">
        <f>IF(AND(J56+K$37&gt;$B$39,K$37&lt;K55),$B$39,IF(K$37&lt;0,J56+K$37/Constants!$B$34,IF(K$37&gt;K$39,J56+K55*Constants!$B$34,J56+K$37*Constants!$B$34)))</f>
        <v>314.49128457844211</v>
      </c>
      <c r="L56" s="57">
        <f>IF(AND(K56+L$37&gt;$B$39,L$37&lt;L55),$B$39,IF(L$37&lt;0,K56+L$37/Constants!$B$34,IF(L$37&gt;L$39,K56+L55*Constants!$B$34,K56+L$37*Constants!$B$34)))</f>
        <v>309.0097369593945</v>
      </c>
      <c r="M56" s="57">
        <f>IF(AND(L56+M$37&gt;$B$39,M$37&lt;M55),$B$39,IF(M$37&lt;0,L56+M$37/Constants!$B$34,IF(M$37&gt;M$39,L56+M55*Constants!$B$34,L56+M$37*Constants!$B$34)))</f>
        <v>303.34171393051082</v>
      </c>
      <c r="N56" s="57">
        <f>IF(AND(M56+N$37&gt;$B$39,N$37&lt;N55),$B$39,IF(N$37&lt;0,M56+N$37/Constants!$B$34,IF(N$37&gt;N$39,M56+N55*Constants!$B$34,M56+N$37*Constants!$B$34)))</f>
        <v>297.67369090162714</v>
      </c>
      <c r="O56" s="57">
        <f>IF(AND(N56+O$37&gt;$B$39,O$37&lt;O55),$B$39,IF(O$37&lt;0,N56+O$37/Constants!$B$34,IF(O$37&gt;O$39,N56+O55*Constants!$B$34,N56+O$37*Constants!$B$34)))</f>
        <v>290.38369555440437</v>
      </c>
      <c r="P56" s="57">
        <f>IF(AND(O56+P$37&gt;$B$39,P$37&lt;P55),$B$39,IF(P$37&lt;0,O56+P$37/Constants!$B$34,IF(P$37&gt;P$39,O56+P55*Constants!$B$34,O56+P$37*Constants!$B$34)))</f>
        <v>283.0937002071816</v>
      </c>
      <c r="Q56" s="57">
        <f>IF(AND(P56+Q$37&gt;$B$39,Q$37&lt;Q55),$B$39,IF(Q$37&lt;0,P56+Q$37/Constants!$B$34,IF(Q$37&gt;Q$39,P56+Q55*Constants!$B$34,P56+Q$37*Constants!$B$34)))</f>
        <v>273.45268026979488</v>
      </c>
      <c r="R56" s="57">
        <f>IF(AND(Q56+R$37&gt;$B$39,R$37&lt;R55),$B$39,IF(R$37&lt;0,Q56+R$37/Constants!$B$34,IF(R$37&gt;R$39,Q56+R55*Constants!$B$34,Q56+R$37*Constants!$B$34)))</f>
        <v>267.97113265074728</v>
      </c>
      <c r="S56" s="57">
        <f>IF(AND(R56+S$37&gt;$B$39,S$37&lt;S55),$B$39,IF(S$37&lt;0,R56+S$37/Constants!$B$34,IF(S$37&gt;S$39,R56+S55*Constants!$B$34,R56+S$37*Constants!$B$34)))</f>
        <v>262.48958503169968</v>
      </c>
      <c r="T56" s="57">
        <f>IF(AND(S56+T$37&gt;$B$39,T$37&lt;T55),$B$39,IF(T$37&lt;0,S56+T$37/Constants!$B$34,IF(T$37&gt;T$39,S56+T55*Constants!$B$34,S56+T$37*Constants!$B$34)))</f>
        <v>256.57053741265207</v>
      </c>
      <c r="U56" s="57">
        <f>IF(AND(T56+U$37&gt;$B$39,U$37&lt;U55),$B$39,IF(U$37&lt;0,T56+U$37/Constants!$B$34,IF(U$37&gt;U$39,T56+U55*Constants!$B$34,T56+U$37*Constants!$B$34)))</f>
        <v>250.65148979360447</v>
      </c>
      <c r="V56" s="57">
        <f>IF(AND(U56+V$37&gt;$B$39,V$37&lt;V55),$B$39,IF(V$37&lt;0,U56+V$37/Constants!$B$34,IF(V$37&gt;V$39,U56+V55*Constants!$B$34,U56+V$37*Constants!$B$34)))</f>
        <v>327.09148979360447</v>
      </c>
      <c r="W56" s="57">
        <f>IF(AND(V56+W$37&gt;$B$39,W$37&lt;W55),$B$39,IF(W$37&lt;0,V56+W$37/Constants!$B$34,IF(W$37&gt;W$39,V56+W55*Constants!$B$34,V56+W$37*Constants!$B$34)))</f>
        <v>321.15994217455687</v>
      </c>
      <c r="X56" s="57">
        <f>IF(AND(W56+X$37&gt;$B$39,X$37&lt;X55),$B$39,IF(X$37&lt;0,W56+X$37/Constants!$B$34,IF(X$37&gt;X$39,W56+X55*Constants!$B$34,W56+X$37*Constants!$B$34)))</f>
        <v>315.14089455550925</v>
      </c>
      <c r="Y56" s="57">
        <f>IF(AND(X56+Y$37&gt;$B$39,Y$37&lt;Y55),$B$39,IF(Y$37&lt;0,X56+Y$37/Constants!$B$34,IF(Y$37&gt;Y$39,X56+Y55*Constants!$B$34,X56+Y$37*Constants!$B$34)))</f>
        <v>308.24684693646162</v>
      </c>
      <c r="Z56" s="57">
        <f>IF(AND(Y56+Z$37&gt;$B$39,Z$37&lt;Z55),$B$39,IF(Z$37&lt;0,Y56+Z$37/Constants!$B$34,IF(Z$37&gt;Z$39,Y56+Z55*Constants!$B$34,Y56+Z$37*Constants!$B$34)))</f>
        <v>301.477799317414</v>
      </c>
      <c r="AA56" s="57">
        <f>IF(AND(Z56+AA$37&gt;$B$39,AA$37&lt;AA55),$B$39,IF(AA$37&lt;0,Z56+AA$37/Constants!$B$34,IF(AA$37&gt;AA$39,Z56+AA55*Constants!$B$34,Z56+AA$37*Constants!$B$34)))</f>
        <v>294.70875169836637</v>
      </c>
      <c r="AB56" s="57">
        <f>IF(AND(AA56+AB$37&gt;$B$39,AB$37&lt;AB55),$B$39,IF(AB$37&lt;0,AA56+AB$37/Constants!$B$34,IF(AB$37&gt;AB$39,AA56+AB55*Constants!$B$34,AA56+AB$37*Constants!$B$34)))</f>
        <v>289.06470407931874</v>
      </c>
    </row>
    <row r="57" spans="2:28">
      <c r="B57"/>
      <c r="C57" s="54" t="s">
        <v>82</v>
      </c>
      <c r="D57" s="60"/>
      <c r="E57" s="55">
        <f>IF(D58/$B$39&lt;Constants!$C$36,Constants!$B$36,IF(D58/$B$39&lt;Constants!$C$37,Constants!$B$37,IF(D58/$B$39&lt;Constants!$C$38,Constants!$B$38,IF(D58/$B$39&lt;Constants!$C$39,Constants!$B$39,IF(D58/$B$39&lt;Constants!$C$40,Constants!$B$40,IF(D58/$B$39&lt;Constants!$C$41,Constants!$B$41,IF(D58/$B$39&lt;Constants!$C$42,Constants!$B$42,IF(D58/$B$39&lt;Constants!$C$43,Constants!$B$43,IF(D58/$B$39&lt;Constants!$C$44,Constants!$B$44)))))))))</f>
        <v>46.8</v>
      </c>
      <c r="F57" s="55">
        <f>IF(E58/$B$39&lt;Constants!$C$36,Constants!$B$36,IF(E58/$B$39&lt;Constants!$C$37,Constants!$B$37,IF(E58/$B$39&lt;Constants!$C$38,Constants!$B$38,IF(E58/$B$39&lt;Constants!$C$39,Constants!$B$39,IF(E58/$B$39&lt;Constants!$C$40,Constants!$B$40,IF(E58/$B$39&lt;Constants!$C$41,Constants!$B$41,IF(E58/$B$39&lt;Constants!$C$42,Constants!$B$42,IF(E58/$B$39&lt;Constants!$C$43,Constants!$B$43,IF(E58/$B$39&lt;Constants!$C$44,Constants!$B$44)))))))))</f>
        <v>46.8</v>
      </c>
      <c r="G57" s="55">
        <f>IF(F58/$B$39&lt;Constants!$C$36,Constants!$B$36,IF(F58/$B$39&lt;Constants!$C$37,Constants!$B$37,IF(F58/$B$39&lt;Constants!$C$38,Constants!$B$38,IF(F58/$B$39&lt;Constants!$C$39,Constants!$B$39,IF(F58/$B$39&lt;Constants!$C$40,Constants!$B$40,IF(F58/$B$39&lt;Constants!$C$41,Constants!$B$41,IF(F58/$B$39&lt;Constants!$C$42,Constants!$B$42,IF(F58/$B$39&lt;Constants!$C$43,Constants!$B$43,IF(F58/$B$39&lt;Constants!$C$44,Constants!$B$44)))))))))</f>
        <v>46.8</v>
      </c>
      <c r="H57" s="55">
        <f>IF(G58/$B$39&lt;Constants!$C$36,Constants!$B$36,IF(G58/$B$39&lt;Constants!$C$37,Constants!$B$37,IF(G58/$B$39&lt;Constants!$C$38,Constants!$B$38,IF(G58/$B$39&lt;Constants!$C$39,Constants!$B$39,IF(G58/$B$39&lt;Constants!$C$40,Constants!$B$40,IF(G58/$B$39&lt;Constants!$C$41,Constants!$B$41,IF(G58/$B$39&lt;Constants!$C$42,Constants!$B$42,IF(G58/$B$39&lt;Constants!$C$43,Constants!$B$43,IF(G58/$B$39&lt;Constants!$C$44,Constants!$B$44)))))))))</f>
        <v>76.05</v>
      </c>
      <c r="I57" s="55">
        <f>IF(H58/$B$39&lt;Constants!$C$36,Constants!$B$36,IF(H58/$B$39&lt;Constants!$C$37,Constants!$B$37,IF(H58/$B$39&lt;Constants!$C$38,Constants!$B$38,IF(H58/$B$39&lt;Constants!$C$39,Constants!$B$39,IF(H58/$B$39&lt;Constants!$C$40,Constants!$B$40,IF(H58/$B$39&lt;Constants!$C$41,Constants!$B$41,IF(H58/$B$39&lt;Constants!$C$42,Constants!$B$42,IF(H58/$B$39&lt;Constants!$C$43,Constants!$B$43,IF(H58/$B$39&lt;Constants!$C$44,Constants!$B$44)))))))))</f>
        <v>76.05</v>
      </c>
      <c r="J57" s="55">
        <f>IF(I58/$B$39&lt;Constants!$C$36,Constants!$B$36,IF(I58/$B$39&lt;Constants!$C$37,Constants!$B$37,IF(I58/$B$39&lt;Constants!$C$38,Constants!$B$38,IF(I58/$B$39&lt;Constants!$C$39,Constants!$B$39,IF(I58/$B$39&lt;Constants!$C$40,Constants!$B$40,IF(I58/$B$39&lt;Constants!$C$41,Constants!$B$41,IF(I58/$B$39&lt;Constants!$C$42,Constants!$B$42,IF(I58/$B$39&lt;Constants!$C$43,Constants!$B$43,IF(I58/$B$39&lt;Constants!$C$44,Constants!$B$44)))))))))</f>
        <v>76.05</v>
      </c>
      <c r="K57" s="55">
        <f>IF(J58/$B$39&lt;Constants!$C$36,Constants!$B$36,IF(J58/$B$39&lt;Constants!$C$37,Constants!$B$37,IF(J58/$B$39&lt;Constants!$C$38,Constants!$B$38,IF(J58/$B$39&lt;Constants!$C$39,Constants!$B$39,IF(J58/$B$39&lt;Constants!$C$40,Constants!$B$40,IF(J58/$B$39&lt;Constants!$C$41,Constants!$B$41,IF(J58/$B$39&lt;Constants!$C$42,Constants!$B$42,IF(J58/$B$39&lt;Constants!$C$43,Constants!$B$43,IF(J58/$B$39&lt;Constants!$C$44,Constants!$B$44)))))))))</f>
        <v>76.05</v>
      </c>
      <c r="L57" s="55">
        <f>IF(K58/$B$39&lt;Constants!$C$36,Constants!$B$36,IF(K58/$B$39&lt;Constants!$C$37,Constants!$B$37,IF(K58/$B$39&lt;Constants!$C$38,Constants!$B$38,IF(K58/$B$39&lt;Constants!$C$39,Constants!$B$39,IF(K58/$B$39&lt;Constants!$C$40,Constants!$B$40,IF(K58/$B$39&lt;Constants!$C$41,Constants!$B$41,IF(K58/$B$39&lt;Constants!$C$42,Constants!$B$42,IF(K58/$B$39&lt;Constants!$C$43,Constants!$B$43,IF(K58/$B$39&lt;Constants!$C$44,Constants!$B$44)))))))))</f>
        <v>23.4</v>
      </c>
      <c r="M57" s="55">
        <f>IF(L58/$B$39&lt;Constants!$C$36,Constants!$B$36,IF(L58/$B$39&lt;Constants!$C$37,Constants!$B$37,IF(L58/$B$39&lt;Constants!$C$38,Constants!$B$38,IF(L58/$B$39&lt;Constants!$C$39,Constants!$B$39,IF(L58/$B$39&lt;Constants!$C$40,Constants!$B$40,IF(L58/$B$39&lt;Constants!$C$41,Constants!$B$41,IF(L58/$B$39&lt;Constants!$C$42,Constants!$B$42,IF(L58/$B$39&lt;Constants!$C$43,Constants!$B$43,IF(L58/$B$39&lt;Constants!$C$44,Constants!$B$44)))))))))</f>
        <v>31.2</v>
      </c>
      <c r="N57" s="55">
        <f>IF(M58/$B$39&lt;Constants!$C$36,Constants!$B$36,IF(M58/$B$39&lt;Constants!$C$37,Constants!$B$37,IF(M58/$B$39&lt;Constants!$C$38,Constants!$B$38,IF(M58/$B$39&lt;Constants!$C$39,Constants!$B$39,IF(M58/$B$39&lt;Constants!$C$40,Constants!$B$40,IF(M58/$B$39&lt;Constants!$C$41,Constants!$B$41,IF(M58/$B$39&lt;Constants!$C$42,Constants!$B$42,IF(M58/$B$39&lt;Constants!$C$43,Constants!$B$43,IF(M58/$B$39&lt;Constants!$C$44,Constants!$B$44)))))))))</f>
        <v>31.2</v>
      </c>
      <c r="O57" s="55">
        <f>IF(N58/$B$39&lt;Constants!$C$36,Constants!$B$36,IF(N58/$B$39&lt;Constants!$C$37,Constants!$B$37,IF(N58/$B$39&lt;Constants!$C$38,Constants!$B$38,IF(N58/$B$39&lt;Constants!$C$39,Constants!$B$39,IF(N58/$B$39&lt;Constants!$C$40,Constants!$B$40,IF(N58/$B$39&lt;Constants!$C$41,Constants!$B$41,IF(N58/$B$39&lt;Constants!$C$42,Constants!$B$42,IF(N58/$B$39&lt;Constants!$C$43,Constants!$B$43,IF(N58/$B$39&lt;Constants!$C$44,Constants!$B$44)))))))))</f>
        <v>31.2</v>
      </c>
      <c r="P57" s="55">
        <f>IF(O58/$B$39&lt;Constants!$C$36,Constants!$B$36,IF(O58/$B$39&lt;Constants!$C$37,Constants!$B$37,IF(O58/$B$39&lt;Constants!$C$38,Constants!$B$38,IF(O58/$B$39&lt;Constants!$C$39,Constants!$B$39,IF(O58/$B$39&lt;Constants!$C$40,Constants!$B$40,IF(O58/$B$39&lt;Constants!$C$41,Constants!$B$41,IF(O58/$B$39&lt;Constants!$C$42,Constants!$B$42,IF(O58/$B$39&lt;Constants!$C$43,Constants!$B$43,IF(O58/$B$39&lt;Constants!$C$44,Constants!$B$44)))))))))</f>
        <v>46.8</v>
      </c>
      <c r="Q57" s="55">
        <f>IF(P58/$B$39&lt;Constants!$C$36,Constants!$B$36,IF(P58/$B$39&lt;Constants!$C$37,Constants!$B$37,IF(P58/$B$39&lt;Constants!$C$38,Constants!$B$38,IF(P58/$B$39&lt;Constants!$C$39,Constants!$B$39,IF(P58/$B$39&lt;Constants!$C$40,Constants!$B$40,IF(P58/$B$39&lt;Constants!$C$41,Constants!$B$41,IF(P58/$B$39&lt;Constants!$C$42,Constants!$B$42,IF(P58/$B$39&lt;Constants!$C$43,Constants!$B$43,IF(P58/$B$39&lt;Constants!$C$44,Constants!$B$44)))))))))</f>
        <v>46.8</v>
      </c>
      <c r="R57" s="55">
        <f>IF(Q58/$B$39&lt;Constants!$C$36,Constants!$B$36,IF(Q58/$B$39&lt;Constants!$C$37,Constants!$B$37,IF(Q58/$B$39&lt;Constants!$C$38,Constants!$B$38,IF(Q58/$B$39&lt;Constants!$C$39,Constants!$B$39,IF(Q58/$B$39&lt;Constants!$C$40,Constants!$B$40,IF(Q58/$B$39&lt;Constants!$C$41,Constants!$B$41,IF(Q58/$B$39&lt;Constants!$C$42,Constants!$B$42,IF(Q58/$B$39&lt;Constants!$C$43,Constants!$B$43,IF(Q58/$B$39&lt;Constants!$C$44,Constants!$B$44)))))))))</f>
        <v>46.8</v>
      </c>
      <c r="S57" s="55">
        <f>IF(R58/$B$39&lt;Constants!$C$36,Constants!$B$36,IF(R58/$B$39&lt;Constants!$C$37,Constants!$B$37,IF(R58/$B$39&lt;Constants!$C$38,Constants!$B$38,IF(R58/$B$39&lt;Constants!$C$39,Constants!$B$39,IF(R58/$B$39&lt;Constants!$C$40,Constants!$B$40,IF(R58/$B$39&lt;Constants!$C$41,Constants!$B$41,IF(R58/$B$39&lt;Constants!$C$42,Constants!$B$42,IF(R58/$B$39&lt;Constants!$C$43,Constants!$B$43,IF(R58/$B$39&lt;Constants!$C$44,Constants!$B$44)))))))))</f>
        <v>76.05</v>
      </c>
      <c r="T57" s="55">
        <f>IF(S58/$B$39&lt;Constants!$C$36,Constants!$B$36,IF(S58/$B$39&lt;Constants!$C$37,Constants!$B$37,IF(S58/$B$39&lt;Constants!$C$38,Constants!$B$38,IF(S58/$B$39&lt;Constants!$C$39,Constants!$B$39,IF(S58/$B$39&lt;Constants!$C$40,Constants!$B$40,IF(S58/$B$39&lt;Constants!$C$41,Constants!$B$41,IF(S58/$B$39&lt;Constants!$C$42,Constants!$B$42,IF(S58/$B$39&lt;Constants!$C$43,Constants!$B$43,IF(S58/$B$39&lt;Constants!$C$44,Constants!$B$44)))))))))</f>
        <v>76.05</v>
      </c>
      <c r="U57" s="55">
        <f>IF(T58/$B$39&lt;Constants!$C$36,Constants!$B$36,IF(T58/$B$39&lt;Constants!$C$37,Constants!$B$37,IF(T58/$B$39&lt;Constants!$C$38,Constants!$B$38,IF(T58/$B$39&lt;Constants!$C$39,Constants!$B$39,IF(T58/$B$39&lt;Constants!$C$40,Constants!$B$40,IF(T58/$B$39&lt;Constants!$C$41,Constants!$B$41,IF(T58/$B$39&lt;Constants!$C$42,Constants!$B$42,IF(T58/$B$39&lt;Constants!$C$43,Constants!$B$43,IF(T58/$B$39&lt;Constants!$C$44,Constants!$B$44)))))))))</f>
        <v>76.05</v>
      </c>
      <c r="V57" s="55">
        <f>IF(U58/$B$39&lt;Constants!$C$36,Constants!$B$36,IF(U58/$B$39&lt;Constants!$C$37,Constants!$B$37,IF(U58/$B$39&lt;Constants!$C$38,Constants!$B$38,IF(U58/$B$39&lt;Constants!$C$39,Constants!$B$39,IF(U58/$B$39&lt;Constants!$C$40,Constants!$B$40,IF(U58/$B$39&lt;Constants!$C$41,Constants!$B$41,IF(U58/$B$39&lt;Constants!$C$42,Constants!$B$42,IF(U58/$B$39&lt;Constants!$C$43,Constants!$B$43,IF(U58/$B$39&lt;Constants!$C$44,Constants!$B$44)))))))))</f>
        <v>95.55</v>
      </c>
      <c r="W57" s="55">
        <f>IF(V58/$B$39&lt;Constants!$C$36,Constants!$B$36,IF(V58/$B$39&lt;Constants!$C$37,Constants!$B$37,IF(V58/$B$39&lt;Constants!$C$38,Constants!$B$38,IF(V58/$B$39&lt;Constants!$C$39,Constants!$B$39,IF(V58/$B$39&lt;Constants!$C$40,Constants!$B$40,IF(V58/$B$39&lt;Constants!$C$41,Constants!$B$41,IF(V58/$B$39&lt;Constants!$C$42,Constants!$B$42,IF(V58/$B$39&lt;Constants!$C$43,Constants!$B$43,IF(V58/$B$39&lt;Constants!$C$44,Constants!$B$44)))))))))</f>
        <v>23.4</v>
      </c>
      <c r="X57" s="55">
        <f>IF(W58/$B$39&lt;Constants!$C$36,Constants!$B$36,IF(W58/$B$39&lt;Constants!$C$37,Constants!$B$37,IF(W58/$B$39&lt;Constants!$C$38,Constants!$B$38,IF(W58/$B$39&lt;Constants!$C$39,Constants!$B$39,IF(W58/$B$39&lt;Constants!$C$40,Constants!$B$40,IF(W58/$B$39&lt;Constants!$C$41,Constants!$B$41,IF(W58/$B$39&lt;Constants!$C$42,Constants!$B$42,IF(W58/$B$39&lt;Constants!$C$43,Constants!$B$43,IF(W58/$B$39&lt;Constants!$C$44,Constants!$B$44)))))))))</f>
        <v>23.4</v>
      </c>
      <c r="Y57" s="55">
        <f>IF(X58/$B$39&lt;Constants!$C$36,Constants!$B$36,IF(X58/$B$39&lt;Constants!$C$37,Constants!$B$37,IF(X58/$B$39&lt;Constants!$C$38,Constants!$B$38,IF(X58/$B$39&lt;Constants!$C$39,Constants!$B$39,IF(X58/$B$39&lt;Constants!$C$40,Constants!$B$40,IF(X58/$B$39&lt;Constants!$C$41,Constants!$B$41,IF(X58/$B$39&lt;Constants!$C$42,Constants!$B$42,IF(X58/$B$39&lt;Constants!$C$43,Constants!$B$43,IF(X58/$B$39&lt;Constants!$C$44,Constants!$B$44)))))))))</f>
        <v>23.4</v>
      </c>
      <c r="Z57" s="55">
        <f>IF(Y58/$B$39&lt;Constants!$C$36,Constants!$B$36,IF(Y58/$B$39&lt;Constants!$C$37,Constants!$B$37,IF(Y58/$B$39&lt;Constants!$C$38,Constants!$B$38,IF(Y58/$B$39&lt;Constants!$C$39,Constants!$B$39,IF(Y58/$B$39&lt;Constants!$C$40,Constants!$B$40,IF(Y58/$B$39&lt;Constants!$C$41,Constants!$B$41,IF(Y58/$B$39&lt;Constants!$C$42,Constants!$B$42,IF(Y58/$B$39&lt;Constants!$C$43,Constants!$B$43,IF(Y58/$B$39&lt;Constants!$C$44,Constants!$B$44)))))))))</f>
        <v>31.2</v>
      </c>
      <c r="AA57" s="55">
        <f>IF(Z58/$B$39&lt;Constants!$C$36,Constants!$B$36,IF(Z58/$B$39&lt;Constants!$C$37,Constants!$B$37,IF(Z58/$B$39&lt;Constants!$C$38,Constants!$B$38,IF(Z58/$B$39&lt;Constants!$C$39,Constants!$B$39,IF(Z58/$B$39&lt;Constants!$C$40,Constants!$B$40,IF(Z58/$B$39&lt;Constants!$C$41,Constants!$B$41,IF(Z58/$B$39&lt;Constants!$C$42,Constants!$B$42,IF(Z58/$B$39&lt;Constants!$C$43,Constants!$B$43,IF(Z58/$B$39&lt;Constants!$C$44,Constants!$B$44)))))))))</f>
        <v>31.2</v>
      </c>
      <c r="AB57" s="55">
        <f>IF(AA58/$B$39&lt;Constants!$C$36,Constants!$B$36,IF(AA58/$B$39&lt;Constants!$C$37,Constants!$B$37,IF(AA58/$B$39&lt;Constants!$C$38,Constants!$B$38,IF(AA58/$B$39&lt;Constants!$C$39,Constants!$B$39,IF(AA58/$B$39&lt;Constants!$C$40,Constants!$B$40,IF(AA58/$B$39&lt;Constants!$C$41,Constants!$B$41,IF(AA58/$B$39&lt;Constants!$C$42,Constants!$B$42,IF(AA58/$B$39&lt;Constants!$C$43,Constants!$B$43,IF(AA58/$B$39&lt;Constants!$C$44,Constants!$B$44)))))))))</f>
        <v>31.2</v>
      </c>
    </row>
    <row r="58" spans="2:28">
      <c r="B58"/>
      <c r="C58" s="60" t="s">
        <v>93</v>
      </c>
      <c r="D58" s="57">
        <f>AB56</f>
        <v>289.06470407931874</v>
      </c>
      <c r="E58" s="57">
        <f>IF(AND(D58+E$37&gt;$B$39,E$37&lt;E57),$B$39,IF(E$37&lt;0,D58+E$37/Constants!$B$34,IF(E$37&gt;E$39,D58+E57*Constants!$B$34,D58+E$37*Constants!$B$34)))</f>
        <v>282.07065646027115</v>
      </c>
      <c r="F58" s="57">
        <f>IF(AND(E58+F$37&gt;$B$39,F$37&lt;F57),$B$39,IF(F$37&lt;0,E58+F$37/Constants!$B$34,IF(F$37&gt;F$39,E58+F57*Constants!$B$34,E58+F$37*Constants!$B$34)))</f>
        <v>276.42660884122353</v>
      </c>
      <c r="G58" s="57">
        <f>IF(AND(F58+G$37&gt;$B$39,G$37&lt;G57),$B$39,IF(G$37&lt;0,F58+G$37/Constants!$B$34,IF(G$37&gt;G$39,F58+G57*Constants!$B$34,F58+G$37*Constants!$B$34)))</f>
        <v>270.7825612221759</v>
      </c>
      <c r="H58" s="57">
        <f>IF(AND(G58+H$37&gt;$B$39,H$37&lt;H57),$B$39,IF(H$37&lt;0,G58+H$37/Constants!$B$34,IF(H$37&gt;H$39,G58+H57*Constants!$B$34,G58+H$37*Constants!$B$34)))</f>
        <v>265.1760136031283</v>
      </c>
      <c r="I58" s="57">
        <f>IF(AND(H58+I$37&gt;$B$39,I$37&lt;I57),$B$39,IF(I$37&lt;0,H58+I$37/Constants!$B$34,IF(I$37&gt;I$39,H58+I57*Constants!$B$34,H58+I$37*Constants!$B$34)))</f>
        <v>259.56946598408069</v>
      </c>
      <c r="J58" s="57">
        <f>IF(AND(I58+J$37&gt;$B$39,J$37&lt;J57),$B$39,IF(J$37&lt;0,I58+J$37/Constants!$B$34,IF(J$37&gt;J$39,I58+J57*Constants!$B$34,I58+J$37*Constants!$B$34)))</f>
        <v>253.96291836503309</v>
      </c>
      <c r="K58" s="57">
        <f>IF(AND(J58+K$37&gt;$B$39,K$37&lt;K57),$B$39,IF(K$37&lt;0,J58+K$37/Constants!$B$34,IF(K$37&gt;K$39,J58+K57*Constants!$B$34,J58+K$37*Constants!$B$34)))</f>
        <v>314.80291836503307</v>
      </c>
      <c r="L58" s="57">
        <f>IF(AND(K58+L$37&gt;$B$39,L$37&lt;L57),$B$39,IF(L$37&lt;0,K58+L$37/Constants!$B$34,IF(L$37&gt;L$39,K58+L57*Constants!$B$34,K58+L$37*Constants!$B$34)))</f>
        <v>309.32137074598546</v>
      </c>
      <c r="M58" s="57">
        <f>IF(AND(L58+M$37&gt;$B$39,M$37&lt;M57),$B$39,IF(M$37&lt;0,L58+M$37/Constants!$B$34,IF(M$37&gt;M$39,L58+M57*Constants!$B$34,L58+M$37*Constants!$B$34)))</f>
        <v>303.65334771710178</v>
      </c>
      <c r="N58" s="57">
        <f>IF(AND(M58+N$37&gt;$B$39,N$37&lt;N57),$B$39,IF(N$37&lt;0,M58+N$37/Constants!$B$34,IF(N$37&gt;N$39,M58+N57*Constants!$B$34,M58+N$37*Constants!$B$34)))</f>
        <v>297.9853246882181</v>
      </c>
      <c r="O58" s="57">
        <f>IF(AND(N58+O$37&gt;$B$39,O$37&lt;O57),$B$39,IF(O$37&lt;0,N58+O$37/Constants!$B$34,IF(O$37&gt;O$39,N58+O57*Constants!$B$34,N58+O$37*Constants!$B$34)))</f>
        <v>290.69532934099533</v>
      </c>
      <c r="P58" s="57">
        <f>IF(AND(O58+P$37&gt;$B$39,P$37&lt;P57),$B$39,IF(P$37&lt;0,O58+P$37/Constants!$B$34,IF(P$37&gt;P$39,O58+P57*Constants!$B$34,O58+P$37*Constants!$B$34)))</f>
        <v>283.40533399377256</v>
      </c>
      <c r="Q58" s="57">
        <f>IF(AND(P58+Q$37&gt;$B$39,Q$37&lt;Q57),$B$39,IF(Q$37&lt;0,P58+Q$37/Constants!$B$34,IF(Q$37&gt;Q$39,P58+Q57*Constants!$B$34,P58+Q$37*Constants!$B$34)))</f>
        <v>273.76431405638584</v>
      </c>
      <c r="R58" s="57">
        <f>IF(AND(Q58+R$37&gt;$B$39,R$37&lt;R57),$B$39,IF(R$37&lt;0,Q58+R$37/Constants!$B$34,IF(R$37&gt;R$39,Q58+R57*Constants!$B$34,Q58+R$37*Constants!$B$34)))</f>
        <v>268.28276643733824</v>
      </c>
      <c r="S58" s="57">
        <f>IF(AND(R58+S$37&gt;$B$39,S$37&lt;S57),$B$39,IF(S$37&lt;0,R58+S$37/Constants!$B$34,IF(S$37&gt;S$39,R58+S57*Constants!$B$34,R58+S$37*Constants!$B$34)))</f>
        <v>262.80121881829064</v>
      </c>
      <c r="T58" s="57">
        <f>IF(AND(S58+T$37&gt;$B$39,T$37&lt;T57),$B$39,IF(T$37&lt;0,S58+T$37/Constants!$B$34,IF(T$37&gt;T$39,S58+T57*Constants!$B$34,S58+T$37*Constants!$B$34)))</f>
        <v>256.88217119924303</v>
      </c>
      <c r="U58" s="57">
        <f>IF(AND(T58+U$37&gt;$B$39,U$37&lt;U57),$B$39,IF(U$37&lt;0,T58+U$37/Constants!$B$34,IF(U$37&gt;U$39,T58+U57*Constants!$B$34,T58+U$37*Constants!$B$34)))</f>
        <v>250.96312358019543</v>
      </c>
      <c r="V58" s="57">
        <f>IF(AND(U58+V$37&gt;$B$39,V$37&lt;V57),$B$39,IF(V$37&lt;0,U58+V$37/Constants!$B$34,IF(V$37&gt;V$39,U58+V57*Constants!$B$34,U58+V$37*Constants!$B$34)))</f>
        <v>327.40312358019543</v>
      </c>
      <c r="W58" s="57">
        <f>IF(AND(V58+W$37&gt;$B$39,W$37&lt;W57),$B$39,IF(W$37&lt;0,V58+W$37/Constants!$B$34,IF(W$37&gt;W$39,V58+W57*Constants!$B$34,V58+W$37*Constants!$B$34)))</f>
        <v>321.47157596114783</v>
      </c>
      <c r="X58" s="57">
        <f>IF(AND(W58+X$37&gt;$B$39,X$37&lt;X57),$B$39,IF(X$37&lt;0,W58+X$37/Constants!$B$34,IF(X$37&gt;X$39,W58+X57*Constants!$B$34,W58+X$37*Constants!$B$34)))</f>
        <v>315.45252834210021</v>
      </c>
      <c r="Y58" s="57">
        <f>IF(AND(X58+Y$37&gt;$B$39,Y$37&lt;Y57),$B$39,IF(Y$37&lt;0,X58+Y$37/Constants!$B$34,IF(Y$37&gt;Y$39,X58+Y57*Constants!$B$34,X58+Y$37*Constants!$B$34)))</f>
        <v>308.55848072305258</v>
      </c>
      <c r="Z58" s="57">
        <f>IF(AND(Y58+Z$37&gt;$B$39,Z$37&lt;Z57),$B$39,IF(Z$37&lt;0,Y58+Z$37/Constants!$B$34,IF(Z$37&gt;Z$39,Y58+Z57*Constants!$B$34,Y58+Z$37*Constants!$B$34)))</f>
        <v>301.78943310400496</v>
      </c>
      <c r="AA58" s="57">
        <f>IF(AND(Z58+AA$37&gt;$B$39,AA$37&lt;AA57),$B$39,IF(AA$37&lt;0,Z58+AA$37/Constants!$B$34,IF(AA$37&gt;AA$39,Z58+AA57*Constants!$B$34,Z58+AA$37*Constants!$B$34)))</f>
        <v>295.02038548495733</v>
      </c>
      <c r="AB58" s="57">
        <f>IF(AND(AA58+AB$37&gt;$B$39,AB$37&lt;AB57),$B$39,IF(AB$37&lt;0,AA58+AB$37/Constants!$B$34,IF(AB$37&gt;AB$39,AA58+AB57*Constants!$B$34,AA58+AB$37*Constants!$B$34)))</f>
        <v>289.3763378659097</v>
      </c>
    </row>
    <row r="59" spans="2:28">
      <c r="B59"/>
      <c r="C59" s="54" t="s">
        <v>82</v>
      </c>
      <c r="D59" s="60"/>
      <c r="E59" s="55">
        <f>IF(D60/$B$39&lt;Constants!$C$36,Constants!$B$36,IF(D60/$B$39&lt;Constants!$C$37,Constants!$B$37,IF(D60/$B$39&lt;Constants!$C$38,Constants!$B$38,IF(D60/$B$39&lt;Constants!$C$39,Constants!$B$39,IF(D60/$B$39&lt;Constants!$C$40,Constants!$B$40,IF(D60/$B$39&lt;Constants!$C$41,Constants!$B$41,IF(D60/$B$39&lt;Constants!$C$42,Constants!$B$42,IF(D60/$B$39&lt;Constants!$C$43,Constants!$B$43,IF(D60/$B$39&lt;Constants!$C$44,Constants!$B$44)))))))))</f>
        <v>46.8</v>
      </c>
      <c r="F59" s="55">
        <f>IF(E60/$B$39&lt;Constants!$C$36,Constants!$B$36,IF(E60/$B$39&lt;Constants!$C$37,Constants!$B$37,IF(E60/$B$39&lt;Constants!$C$38,Constants!$B$38,IF(E60/$B$39&lt;Constants!$C$39,Constants!$B$39,IF(E60/$B$39&lt;Constants!$C$40,Constants!$B$40,IF(E60/$B$39&lt;Constants!$C$41,Constants!$B$41,IF(E60/$B$39&lt;Constants!$C$42,Constants!$B$42,IF(E60/$B$39&lt;Constants!$C$43,Constants!$B$43,IF(E60/$B$39&lt;Constants!$C$44,Constants!$B$44)))))))))</f>
        <v>46.8</v>
      </c>
      <c r="G59" s="55">
        <f>IF(F60/$B$39&lt;Constants!$C$36,Constants!$B$36,IF(F60/$B$39&lt;Constants!$C$37,Constants!$B$37,IF(F60/$B$39&lt;Constants!$C$38,Constants!$B$38,IF(F60/$B$39&lt;Constants!$C$39,Constants!$B$39,IF(F60/$B$39&lt;Constants!$C$40,Constants!$B$40,IF(F60/$B$39&lt;Constants!$C$41,Constants!$B$41,IF(F60/$B$39&lt;Constants!$C$42,Constants!$B$42,IF(F60/$B$39&lt;Constants!$C$43,Constants!$B$43,IF(F60/$B$39&lt;Constants!$C$44,Constants!$B$44)))))))))</f>
        <v>46.8</v>
      </c>
      <c r="H59" s="55">
        <f>IF(G60/$B$39&lt;Constants!$C$36,Constants!$B$36,IF(G60/$B$39&lt;Constants!$C$37,Constants!$B$37,IF(G60/$B$39&lt;Constants!$C$38,Constants!$B$38,IF(G60/$B$39&lt;Constants!$C$39,Constants!$B$39,IF(G60/$B$39&lt;Constants!$C$40,Constants!$B$40,IF(G60/$B$39&lt;Constants!$C$41,Constants!$B$41,IF(G60/$B$39&lt;Constants!$C$42,Constants!$B$42,IF(G60/$B$39&lt;Constants!$C$43,Constants!$B$43,IF(G60/$B$39&lt;Constants!$C$44,Constants!$B$44)))))))))</f>
        <v>76.05</v>
      </c>
      <c r="I59" s="55">
        <f>IF(H60/$B$39&lt;Constants!$C$36,Constants!$B$36,IF(H60/$B$39&lt;Constants!$C$37,Constants!$B$37,IF(H60/$B$39&lt;Constants!$C$38,Constants!$B$38,IF(H60/$B$39&lt;Constants!$C$39,Constants!$B$39,IF(H60/$B$39&lt;Constants!$C$40,Constants!$B$40,IF(H60/$B$39&lt;Constants!$C$41,Constants!$B$41,IF(H60/$B$39&lt;Constants!$C$42,Constants!$B$42,IF(H60/$B$39&lt;Constants!$C$43,Constants!$B$43,IF(H60/$B$39&lt;Constants!$C$44,Constants!$B$44)))))))))</f>
        <v>76.05</v>
      </c>
      <c r="J59" s="55">
        <f>IF(I60/$B$39&lt;Constants!$C$36,Constants!$B$36,IF(I60/$B$39&lt;Constants!$C$37,Constants!$B$37,IF(I60/$B$39&lt;Constants!$C$38,Constants!$B$38,IF(I60/$B$39&lt;Constants!$C$39,Constants!$B$39,IF(I60/$B$39&lt;Constants!$C$40,Constants!$B$40,IF(I60/$B$39&lt;Constants!$C$41,Constants!$B$41,IF(I60/$B$39&lt;Constants!$C$42,Constants!$B$42,IF(I60/$B$39&lt;Constants!$C$43,Constants!$B$43,IF(I60/$B$39&lt;Constants!$C$44,Constants!$B$44)))))))))</f>
        <v>76.05</v>
      </c>
      <c r="K59" s="55">
        <f>IF(J60/$B$39&lt;Constants!$C$36,Constants!$B$36,IF(J60/$B$39&lt;Constants!$C$37,Constants!$B$37,IF(J60/$B$39&lt;Constants!$C$38,Constants!$B$38,IF(J60/$B$39&lt;Constants!$C$39,Constants!$B$39,IF(J60/$B$39&lt;Constants!$C$40,Constants!$B$40,IF(J60/$B$39&lt;Constants!$C$41,Constants!$B$41,IF(J60/$B$39&lt;Constants!$C$42,Constants!$B$42,IF(J60/$B$39&lt;Constants!$C$43,Constants!$B$43,IF(J60/$B$39&lt;Constants!$C$44,Constants!$B$44)))))))))</f>
        <v>76.05</v>
      </c>
      <c r="L59" s="55">
        <f>IF(K60/$B$39&lt;Constants!$C$36,Constants!$B$36,IF(K60/$B$39&lt;Constants!$C$37,Constants!$B$37,IF(K60/$B$39&lt;Constants!$C$38,Constants!$B$38,IF(K60/$B$39&lt;Constants!$C$39,Constants!$B$39,IF(K60/$B$39&lt;Constants!$C$40,Constants!$B$40,IF(K60/$B$39&lt;Constants!$C$41,Constants!$B$41,IF(K60/$B$39&lt;Constants!$C$42,Constants!$B$42,IF(K60/$B$39&lt;Constants!$C$43,Constants!$B$43,IF(K60/$B$39&lt;Constants!$C$44,Constants!$B$44)))))))))</f>
        <v>23.4</v>
      </c>
      <c r="M59" s="55">
        <f>IF(L60/$B$39&lt;Constants!$C$36,Constants!$B$36,IF(L60/$B$39&lt;Constants!$C$37,Constants!$B$37,IF(L60/$B$39&lt;Constants!$C$38,Constants!$B$38,IF(L60/$B$39&lt;Constants!$C$39,Constants!$B$39,IF(L60/$B$39&lt;Constants!$C$40,Constants!$B$40,IF(L60/$B$39&lt;Constants!$C$41,Constants!$B$41,IF(L60/$B$39&lt;Constants!$C$42,Constants!$B$42,IF(L60/$B$39&lt;Constants!$C$43,Constants!$B$43,IF(L60/$B$39&lt;Constants!$C$44,Constants!$B$44)))))))))</f>
        <v>31.2</v>
      </c>
      <c r="N59" s="55">
        <f>IF(M60/$B$39&lt;Constants!$C$36,Constants!$B$36,IF(M60/$B$39&lt;Constants!$C$37,Constants!$B$37,IF(M60/$B$39&lt;Constants!$C$38,Constants!$B$38,IF(M60/$B$39&lt;Constants!$C$39,Constants!$B$39,IF(M60/$B$39&lt;Constants!$C$40,Constants!$B$40,IF(M60/$B$39&lt;Constants!$C$41,Constants!$B$41,IF(M60/$B$39&lt;Constants!$C$42,Constants!$B$42,IF(M60/$B$39&lt;Constants!$C$43,Constants!$B$43,IF(M60/$B$39&lt;Constants!$C$44,Constants!$B$44)))))))))</f>
        <v>31.2</v>
      </c>
      <c r="O59" s="55">
        <f>IF(N60/$B$39&lt;Constants!$C$36,Constants!$B$36,IF(N60/$B$39&lt;Constants!$C$37,Constants!$B$37,IF(N60/$B$39&lt;Constants!$C$38,Constants!$B$38,IF(N60/$B$39&lt;Constants!$C$39,Constants!$B$39,IF(N60/$B$39&lt;Constants!$C$40,Constants!$B$40,IF(N60/$B$39&lt;Constants!$C$41,Constants!$B$41,IF(N60/$B$39&lt;Constants!$C$42,Constants!$B$42,IF(N60/$B$39&lt;Constants!$C$43,Constants!$B$43,IF(N60/$B$39&lt;Constants!$C$44,Constants!$B$44)))))))))</f>
        <v>31.2</v>
      </c>
      <c r="P59" s="55">
        <f>IF(O60/$B$39&lt;Constants!$C$36,Constants!$B$36,IF(O60/$B$39&lt;Constants!$C$37,Constants!$B$37,IF(O60/$B$39&lt;Constants!$C$38,Constants!$B$38,IF(O60/$B$39&lt;Constants!$C$39,Constants!$B$39,IF(O60/$B$39&lt;Constants!$C$40,Constants!$B$40,IF(O60/$B$39&lt;Constants!$C$41,Constants!$B$41,IF(O60/$B$39&lt;Constants!$C$42,Constants!$B$42,IF(O60/$B$39&lt;Constants!$C$43,Constants!$B$43,IF(O60/$B$39&lt;Constants!$C$44,Constants!$B$44)))))))))</f>
        <v>46.8</v>
      </c>
      <c r="Q59" s="55">
        <f>IF(P60/$B$39&lt;Constants!$C$36,Constants!$B$36,IF(P60/$B$39&lt;Constants!$C$37,Constants!$B$37,IF(P60/$B$39&lt;Constants!$C$38,Constants!$B$38,IF(P60/$B$39&lt;Constants!$C$39,Constants!$B$39,IF(P60/$B$39&lt;Constants!$C$40,Constants!$B$40,IF(P60/$B$39&lt;Constants!$C$41,Constants!$B$41,IF(P60/$B$39&lt;Constants!$C$42,Constants!$B$42,IF(P60/$B$39&lt;Constants!$C$43,Constants!$B$43,IF(P60/$B$39&lt;Constants!$C$44,Constants!$B$44)))))))))</f>
        <v>46.8</v>
      </c>
      <c r="R59" s="55">
        <f>IF(Q60/$B$39&lt;Constants!$C$36,Constants!$B$36,IF(Q60/$B$39&lt;Constants!$C$37,Constants!$B$37,IF(Q60/$B$39&lt;Constants!$C$38,Constants!$B$38,IF(Q60/$B$39&lt;Constants!$C$39,Constants!$B$39,IF(Q60/$B$39&lt;Constants!$C$40,Constants!$B$40,IF(Q60/$B$39&lt;Constants!$C$41,Constants!$B$41,IF(Q60/$B$39&lt;Constants!$C$42,Constants!$B$42,IF(Q60/$B$39&lt;Constants!$C$43,Constants!$B$43,IF(Q60/$B$39&lt;Constants!$C$44,Constants!$B$44)))))))))</f>
        <v>46.8</v>
      </c>
      <c r="S59" s="55">
        <f>IF(R60/$B$39&lt;Constants!$C$36,Constants!$B$36,IF(R60/$B$39&lt;Constants!$C$37,Constants!$B$37,IF(R60/$B$39&lt;Constants!$C$38,Constants!$B$38,IF(R60/$B$39&lt;Constants!$C$39,Constants!$B$39,IF(R60/$B$39&lt;Constants!$C$40,Constants!$B$40,IF(R60/$B$39&lt;Constants!$C$41,Constants!$B$41,IF(R60/$B$39&lt;Constants!$C$42,Constants!$B$42,IF(R60/$B$39&lt;Constants!$C$43,Constants!$B$43,IF(R60/$B$39&lt;Constants!$C$44,Constants!$B$44)))))))))</f>
        <v>76.05</v>
      </c>
      <c r="T59" s="55">
        <f>IF(S60/$B$39&lt;Constants!$C$36,Constants!$B$36,IF(S60/$B$39&lt;Constants!$C$37,Constants!$B$37,IF(S60/$B$39&lt;Constants!$C$38,Constants!$B$38,IF(S60/$B$39&lt;Constants!$C$39,Constants!$B$39,IF(S60/$B$39&lt;Constants!$C$40,Constants!$B$40,IF(S60/$B$39&lt;Constants!$C$41,Constants!$B$41,IF(S60/$B$39&lt;Constants!$C$42,Constants!$B$42,IF(S60/$B$39&lt;Constants!$C$43,Constants!$B$43,IF(S60/$B$39&lt;Constants!$C$44,Constants!$B$44)))))))))</f>
        <v>76.05</v>
      </c>
      <c r="U59" s="55">
        <f>IF(T60/$B$39&lt;Constants!$C$36,Constants!$B$36,IF(T60/$B$39&lt;Constants!$C$37,Constants!$B$37,IF(T60/$B$39&lt;Constants!$C$38,Constants!$B$38,IF(T60/$B$39&lt;Constants!$C$39,Constants!$B$39,IF(T60/$B$39&lt;Constants!$C$40,Constants!$B$40,IF(T60/$B$39&lt;Constants!$C$41,Constants!$B$41,IF(T60/$B$39&lt;Constants!$C$42,Constants!$B$42,IF(T60/$B$39&lt;Constants!$C$43,Constants!$B$43,IF(T60/$B$39&lt;Constants!$C$44,Constants!$B$44)))))))))</f>
        <v>76.05</v>
      </c>
      <c r="V59" s="55">
        <f>IF(U60/$B$39&lt;Constants!$C$36,Constants!$B$36,IF(U60/$B$39&lt;Constants!$C$37,Constants!$B$37,IF(U60/$B$39&lt;Constants!$C$38,Constants!$B$38,IF(U60/$B$39&lt;Constants!$C$39,Constants!$B$39,IF(U60/$B$39&lt;Constants!$C$40,Constants!$B$40,IF(U60/$B$39&lt;Constants!$C$41,Constants!$B$41,IF(U60/$B$39&lt;Constants!$C$42,Constants!$B$42,IF(U60/$B$39&lt;Constants!$C$43,Constants!$B$43,IF(U60/$B$39&lt;Constants!$C$44,Constants!$B$44)))))))))</f>
        <v>95.55</v>
      </c>
      <c r="W59" s="55">
        <f>IF(V60/$B$39&lt;Constants!$C$36,Constants!$B$36,IF(V60/$B$39&lt;Constants!$C$37,Constants!$B$37,IF(V60/$B$39&lt;Constants!$C$38,Constants!$B$38,IF(V60/$B$39&lt;Constants!$C$39,Constants!$B$39,IF(V60/$B$39&lt;Constants!$C$40,Constants!$B$40,IF(V60/$B$39&lt;Constants!$C$41,Constants!$B$41,IF(V60/$B$39&lt;Constants!$C$42,Constants!$B$42,IF(V60/$B$39&lt;Constants!$C$43,Constants!$B$43,IF(V60/$B$39&lt;Constants!$C$44,Constants!$B$44)))))))))</f>
        <v>23.4</v>
      </c>
      <c r="X59" s="55">
        <f>IF(W60/$B$39&lt;Constants!$C$36,Constants!$B$36,IF(W60/$B$39&lt;Constants!$C$37,Constants!$B$37,IF(W60/$B$39&lt;Constants!$C$38,Constants!$B$38,IF(W60/$B$39&lt;Constants!$C$39,Constants!$B$39,IF(W60/$B$39&lt;Constants!$C$40,Constants!$B$40,IF(W60/$B$39&lt;Constants!$C$41,Constants!$B$41,IF(W60/$B$39&lt;Constants!$C$42,Constants!$B$42,IF(W60/$B$39&lt;Constants!$C$43,Constants!$B$43,IF(W60/$B$39&lt;Constants!$C$44,Constants!$B$44)))))))))</f>
        <v>23.4</v>
      </c>
      <c r="Y59" s="55">
        <f>IF(X60/$B$39&lt;Constants!$C$36,Constants!$B$36,IF(X60/$B$39&lt;Constants!$C$37,Constants!$B$37,IF(X60/$B$39&lt;Constants!$C$38,Constants!$B$38,IF(X60/$B$39&lt;Constants!$C$39,Constants!$B$39,IF(X60/$B$39&lt;Constants!$C$40,Constants!$B$40,IF(X60/$B$39&lt;Constants!$C$41,Constants!$B$41,IF(X60/$B$39&lt;Constants!$C$42,Constants!$B$42,IF(X60/$B$39&lt;Constants!$C$43,Constants!$B$43,IF(X60/$B$39&lt;Constants!$C$44,Constants!$B$44)))))))))</f>
        <v>23.4</v>
      </c>
      <c r="Z59" s="55">
        <f>IF(Y60/$B$39&lt;Constants!$C$36,Constants!$B$36,IF(Y60/$B$39&lt;Constants!$C$37,Constants!$B$37,IF(Y60/$B$39&lt;Constants!$C$38,Constants!$B$38,IF(Y60/$B$39&lt;Constants!$C$39,Constants!$B$39,IF(Y60/$B$39&lt;Constants!$C$40,Constants!$B$40,IF(Y60/$B$39&lt;Constants!$C$41,Constants!$B$41,IF(Y60/$B$39&lt;Constants!$C$42,Constants!$B$42,IF(Y60/$B$39&lt;Constants!$C$43,Constants!$B$43,IF(Y60/$B$39&lt;Constants!$C$44,Constants!$B$44)))))))))</f>
        <v>31.2</v>
      </c>
      <c r="AA59" s="55">
        <f>IF(Z60/$B$39&lt;Constants!$C$36,Constants!$B$36,IF(Z60/$B$39&lt;Constants!$C$37,Constants!$B$37,IF(Z60/$B$39&lt;Constants!$C$38,Constants!$B$38,IF(Z60/$B$39&lt;Constants!$C$39,Constants!$B$39,IF(Z60/$B$39&lt;Constants!$C$40,Constants!$B$40,IF(Z60/$B$39&lt;Constants!$C$41,Constants!$B$41,IF(Z60/$B$39&lt;Constants!$C$42,Constants!$B$42,IF(Z60/$B$39&lt;Constants!$C$43,Constants!$B$43,IF(Z60/$B$39&lt;Constants!$C$44,Constants!$B$44)))))))))</f>
        <v>31.2</v>
      </c>
      <c r="AB59" s="55">
        <f>IF(AA60/$B$39&lt;Constants!$C$36,Constants!$B$36,IF(AA60/$B$39&lt;Constants!$C$37,Constants!$B$37,IF(AA60/$B$39&lt;Constants!$C$38,Constants!$B$38,IF(AA60/$B$39&lt;Constants!$C$39,Constants!$B$39,IF(AA60/$B$39&lt;Constants!$C$40,Constants!$B$40,IF(AA60/$B$39&lt;Constants!$C$41,Constants!$B$41,IF(AA60/$B$39&lt;Constants!$C$42,Constants!$B$42,IF(AA60/$B$39&lt;Constants!$C$43,Constants!$B$43,IF(AA60/$B$39&lt;Constants!$C$44,Constants!$B$44)))))))))</f>
        <v>31.2</v>
      </c>
    </row>
    <row r="60" spans="2:28">
      <c r="B60"/>
      <c r="C60" s="60" t="s">
        <v>94</v>
      </c>
      <c r="D60" s="57">
        <f>AB58</f>
        <v>289.3763378659097</v>
      </c>
      <c r="E60" s="57">
        <f>IF(AND(D60+E$37&gt;$B$39,E$37&lt;E59),$B$39,IF(E$37&lt;0,D60+E$37/Constants!$B$34,IF(E$37&gt;E$39,D60+E59*Constants!$B$34,D60+E$37*Constants!$B$34)))</f>
        <v>282.38229024686211</v>
      </c>
      <c r="F60" s="57">
        <f>IF(AND(E60+F$37&gt;$B$39,F$37&lt;F59),$B$39,IF(F$37&lt;0,E60+F$37/Constants!$B$34,IF(F$37&gt;F$39,E60+F59*Constants!$B$34,E60+F$37*Constants!$B$34)))</f>
        <v>276.73824262781449</v>
      </c>
      <c r="G60" s="57">
        <f>IF(AND(F60+G$37&gt;$B$39,G$37&lt;G59),$B$39,IF(G$37&lt;0,F60+G$37/Constants!$B$34,IF(G$37&gt;G$39,F60+G59*Constants!$B$34,F60+G$37*Constants!$B$34)))</f>
        <v>271.09419500876686</v>
      </c>
      <c r="H60" s="57">
        <f>IF(AND(G60+H$37&gt;$B$39,H$37&lt;H59),$B$39,IF(H$37&lt;0,G60+H$37/Constants!$B$34,IF(H$37&gt;H$39,G60+H59*Constants!$B$34,G60+H$37*Constants!$B$34)))</f>
        <v>265.48764738971926</v>
      </c>
      <c r="I60" s="57">
        <f>IF(AND(H60+I$37&gt;$B$39,I$37&lt;I59),$B$39,IF(I$37&lt;0,H60+I$37/Constants!$B$34,IF(I$37&gt;I$39,H60+I59*Constants!$B$34,H60+I$37*Constants!$B$34)))</f>
        <v>259.88109977067165</v>
      </c>
      <c r="J60" s="57">
        <f>IF(AND(I60+J$37&gt;$B$39,J$37&lt;J59),$B$39,IF(J$37&lt;0,I60+J$37/Constants!$B$34,IF(J$37&gt;J$39,I60+J59*Constants!$B$34,I60+J$37*Constants!$B$34)))</f>
        <v>254.27455215162405</v>
      </c>
      <c r="K60" s="57">
        <f>IF(AND(J60+K$37&gt;$B$39,K$37&lt;K59),$B$39,IF(K$37&lt;0,J60+K$37/Constants!$B$34,IF(K$37&gt;K$39,J60+K59*Constants!$B$34,J60+K$37*Constants!$B$34)))</f>
        <v>315.11455215162403</v>
      </c>
      <c r="L60" s="57">
        <f>IF(AND(K60+L$37&gt;$B$39,L$37&lt;L59),$B$39,IF(L$37&lt;0,K60+L$37/Constants!$B$34,IF(L$37&gt;L$39,K60+L59*Constants!$B$34,K60+L$37*Constants!$B$34)))</f>
        <v>309.63300453257642</v>
      </c>
      <c r="M60" s="57">
        <f>IF(AND(L60+M$37&gt;$B$39,M$37&lt;M59),$B$39,IF(M$37&lt;0,L60+M$37/Constants!$B$34,IF(M$37&gt;M$39,L60+M59*Constants!$B$34,L60+M$37*Constants!$B$34)))</f>
        <v>303.96498150369274</v>
      </c>
      <c r="N60" s="57">
        <f>IF(AND(M60+N$37&gt;$B$39,N$37&lt;N59),$B$39,IF(N$37&lt;0,M60+N$37/Constants!$B$34,IF(N$37&gt;N$39,M60+N59*Constants!$B$34,M60+N$37*Constants!$B$34)))</f>
        <v>298.29695847480906</v>
      </c>
      <c r="O60" s="57">
        <f>IF(AND(N60+O$37&gt;$B$39,O$37&lt;O59),$B$39,IF(O$37&lt;0,N60+O$37/Constants!$B$34,IF(O$37&gt;O$39,N60+O59*Constants!$B$34,N60+O$37*Constants!$B$34)))</f>
        <v>291.00696312758629</v>
      </c>
      <c r="P60" s="57">
        <f>IF(AND(O60+P$37&gt;$B$39,P$37&lt;P59),$B$39,IF(P$37&lt;0,O60+P$37/Constants!$B$34,IF(P$37&gt;P$39,O60+P59*Constants!$B$34,O60+P$37*Constants!$B$34)))</f>
        <v>283.71696778036352</v>
      </c>
      <c r="Q60" s="57">
        <f>IF(AND(P60+Q$37&gt;$B$39,Q$37&lt;Q59),$B$39,IF(Q$37&lt;0,P60+Q$37/Constants!$B$34,IF(Q$37&gt;Q$39,P60+Q59*Constants!$B$34,P60+Q$37*Constants!$B$34)))</f>
        <v>274.0759478429768</v>
      </c>
      <c r="R60" s="57">
        <f>IF(AND(Q60+R$37&gt;$B$39,R$37&lt;R59),$B$39,IF(R$37&lt;0,Q60+R$37/Constants!$B$34,IF(R$37&gt;R$39,Q60+R59*Constants!$B$34,Q60+R$37*Constants!$B$34)))</f>
        <v>268.5944002239292</v>
      </c>
      <c r="S60" s="57">
        <f>IF(AND(R60+S$37&gt;$B$39,S$37&lt;S59),$B$39,IF(S$37&lt;0,R60+S$37/Constants!$B$34,IF(S$37&gt;S$39,R60+S59*Constants!$B$34,R60+S$37*Constants!$B$34)))</f>
        <v>263.1128526048816</v>
      </c>
      <c r="T60" s="57">
        <f>IF(AND(S60+T$37&gt;$B$39,T$37&lt;T59),$B$39,IF(T$37&lt;0,S60+T$37/Constants!$B$34,IF(T$37&gt;T$39,S60+T59*Constants!$B$34,S60+T$37*Constants!$B$34)))</f>
        <v>257.19380498583399</v>
      </c>
      <c r="U60" s="57">
        <f>IF(AND(T60+U$37&gt;$B$39,U$37&lt;U59),$B$39,IF(U$37&lt;0,T60+U$37/Constants!$B$34,IF(U$37&gt;U$39,T60+U59*Constants!$B$34,T60+U$37*Constants!$B$34)))</f>
        <v>251.27475736678639</v>
      </c>
      <c r="V60" s="57">
        <f>IF(AND(U60+V$37&gt;$B$39,V$37&lt;V59),$B$39,IF(V$37&lt;0,U60+V$37/Constants!$B$34,IF(V$37&gt;V$39,U60+V59*Constants!$B$34,U60+V$37*Constants!$B$34)))</f>
        <v>327.71475736678639</v>
      </c>
      <c r="W60" s="57">
        <f>IF(AND(V60+W$37&gt;$B$39,W$37&lt;W59),$B$39,IF(W$37&lt;0,V60+W$37/Constants!$B$34,IF(W$37&gt;W$39,V60+W59*Constants!$B$34,V60+W$37*Constants!$B$34)))</f>
        <v>321.78320974773879</v>
      </c>
      <c r="X60" s="57">
        <f>IF(AND(W60+X$37&gt;$B$39,X$37&lt;X59),$B$39,IF(X$37&lt;0,W60+X$37/Constants!$B$34,IF(X$37&gt;X$39,W60+X59*Constants!$B$34,W60+X$37*Constants!$B$34)))</f>
        <v>315.76416212869117</v>
      </c>
      <c r="Y60" s="57">
        <f>IF(AND(X60+Y$37&gt;$B$39,Y$37&lt;Y59),$B$39,IF(Y$37&lt;0,X60+Y$37/Constants!$B$34,IF(Y$37&gt;Y$39,X60+Y59*Constants!$B$34,X60+Y$37*Constants!$B$34)))</f>
        <v>308.87011450964354</v>
      </c>
      <c r="Z60" s="57">
        <f>IF(AND(Y60+Z$37&gt;$B$39,Z$37&lt;Z59),$B$39,IF(Z$37&lt;0,Y60+Z$37/Constants!$B$34,IF(Z$37&gt;Z$39,Y60+Z59*Constants!$B$34,Y60+Z$37*Constants!$B$34)))</f>
        <v>302.10106689059592</v>
      </c>
      <c r="AA60" s="57">
        <f>IF(AND(Z60+AA$37&gt;$B$39,AA$37&lt;AA59),$B$39,IF(AA$37&lt;0,Z60+AA$37/Constants!$B$34,IF(AA$37&gt;AA$39,Z60+AA59*Constants!$B$34,Z60+AA$37*Constants!$B$34)))</f>
        <v>295.33201927154829</v>
      </c>
      <c r="AB60" s="57">
        <f>IF(AND(AA60+AB$37&gt;$B$39,AB$37&lt;AB59),$B$39,IF(AB$37&lt;0,AA60+AB$37/Constants!$B$34,IF(AB$37&gt;AB$39,AA60+AB59*Constants!$B$34,AA60+AB$37*Constants!$B$34)))</f>
        <v>289.68797165250066</v>
      </c>
    </row>
    <row r="61" spans="2:28">
      <c r="B61"/>
      <c r="C61" s="54" t="s">
        <v>82</v>
      </c>
      <c r="D61" s="60"/>
      <c r="E61" s="55">
        <f>IF(D62/$B$39&lt;Constants!$C$36,Constants!$B$36,IF(D62/$B$39&lt;Constants!$C$37,Constants!$B$37,IF(D62/$B$39&lt;Constants!$C$38,Constants!$B$38,IF(D62/$B$39&lt;Constants!$C$39,Constants!$B$39,IF(D62/$B$39&lt;Constants!$C$40,Constants!$B$40,IF(D62/$B$39&lt;Constants!$C$41,Constants!$B$41,IF(D62/$B$39&lt;Constants!$C$42,Constants!$B$42,IF(D62/$B$39&lt;Constants!$C$43,Constants!$B$43,IF(D62/$B$39&lt;Constants!$C$44,Constants!$B$44)))))))))</f>
        <v>46.8</v>
      </c>
      <c r="F61" s="55">
        <f>IF(E62/$B$39&lt;Constants!$C$36,Constants!$B$36,IF(E62/$B$39&lt;Constants!$C$37,Constants!$B$37,IF(E62/$B$39&lt;Constants!$C$38,Constants!$B$38,IF(E62/$B$39&lt;Constants!$C$39,Constants!$B$39,IF(E62/$B$39&lt;Constants!$C$40,Constants!$B$40,IF(E62/$B$39&lt;Constants!$C$41,Constants!$B$41,IF(E62/$B$39&lt;Constants!$C$42,Constants!$B$42,IF(E62/$B$39&lt;Constants!$C$43,Constants!$B$43,IF(E62/$B$39&lt;Constants!$C$44,Constants!$B$44)))))))))</f>
        <v>46.8</v>
      </c>
      <c r="G61" s="55">
        <f>IF(F62/$B$39&lt;Constants!$C$36,Constants!$B$36,IF(F62/$B$39&lt;Constants!$C$37,Constants!$B$37,IF(F62/$B$39&lt;Constants!$C$38,Constants!$B$38,IF(F62/$B$39&lt;Constants!$C$39,Constants!$B$39,IF(F62/$B$39&lt;Constants!$C$40,Constants!$B$40,IF(F62/$B$39&lt;Constants!$C$41,Constants!$B$41,IF(F62/$B$39&lt;Constants!$C$42,Constants!$B$42,IF(F62/$B$39&lt;Constants!$C$43,Constants!$B$43,IF(F62/$B$39&lt;Constants!$C$44,Constants!$B$44)))))))))</f>
        <v>46.8</v>
      </c>
      <c r="H61" s="55">
        <f>IF(G62/$B$39&lt;Constants!$C$36,Constants!$B$36,IF(G62/$B$39&lt;Constants!$C$37,Constants!$B$37,IF(G62/$B$39&lt;Constants!$C$38,Constants!$B$38,IF(G62/$B$39&lt;Constants!$C$39,Constants!$B$39,IF(G62/$B$39&lt;Constants!$C$40,Constants!$B$40,IF(G62/$B$39&lt;Constants!$C$41,Constants!$B$41,IF(G62/$B$39&lt;Constants!$C$42,Constants!$B$42,IF(G62/$B$39&lt;Constants!$C$43,Constants!$B$43,IF(G62/$B$39&lt;Constants!$C$44,Constants!$B$44)))))))))</f>
        <v>76.05</v>
      </c>
      <c r="I61" s="55">
        <f>IF(H62/$B$39&lt;Constants!$C$36,Constants!$B$36,IF(H62/$B$39&lt;Constants!$C$37,Constants!$B$37,IF(H62/$B$39&lt;Constants!$C$38,Constants!$B$38,IF(H62/$B$39&lt;Constants!$C$39,Constants!$B$39,IF(H62/$B$39&lt;Constants!$C$40,Constants!$B$40,IF(H62/$B$39&lt;Constants!$C$41,Constants!$B$41,IF(H62/$B$39&lt;Constants!$C$42,Constants!$B$42,IF(H62/$B$39&lt;Constants!$C$43,Constants!$B$43,IF(H62/$B$39&lt;Constants!$C$44,Constants!$B$44)))))))))</f>
        <v>76.05</v>
      </c>
      <c r="J61" s="55">
        <f>IF(I62/$B$39&lt;Constants!$C$36,Constants!$B$36,IF(I62/$B$39&lt;Constants!$C$37,Constants!$B$37,IF(I62/$B$39&lt;Constants!$C$38,Constants!$B$38,IF(I62/$B$39&lt;Constants!$C$39,Constants!$B$39,IF(I62/$B$39&lt;Constants!$C$40,Constants!$B$40,IF(I62/$B$39&lt;Constants!$C$41,Constants!$B$41,IF(I62/$B$39&lt;Constants!$C$42,Constants!$B$42,IF(I62/$B$39&lt;Constants!$C$43,Constants!$B$43,IF(I62/$B$39&lt;Constants!$C$44,Constants!$B$44)))))))))</f>
        <v>76.05</v>
      </c>
      <c r="K61" s="55">
        <f>IF(J62/$B$39&lt;Constants!$C$36,Constants!$B$36,IF(J62/$B$39&lt;Constants!$C$37,Constants!$B$37,IF(J62/$B$39&lt;Constants!$C$38,Constants!$B$38,IF(J62/$B$39&lt;Constants!$C$39,Constants!$B$39,IF(J62/$B$39&lt;Constants!$C$40,Constants!$B$40,IF(J62/$B$39&lt;Constants!$C$41,Constants!$B$41,IF(J62/$B$39&lt;Constants!$C$42,Constants!$B$42,IF(J62/$B$39&lt;Constants!$C$43,Constants!$B$43,IF(J62/$B$39&lt;Constants!$C$44,Constants!$B$44)))))))))</f>
        <v>76.05</v>
      </c>
      <c r="L61" s="55">
        <f>IF(K62/$B$39&lt;Constants!$C$36,Constants!$B$36,IF(K62/$B$39&lt;Constants!$C$37,Constants!$B$37,IF(K62/$B$39&lt;Constants!$C$38,Constants!$B$38,IF(K62/$B$39&lt;Constants!$C$39,Constants!$B$39,IF(K62/$B$39&lt;Constants!$C$40,Constants!$B$40,IF(K62/$B$39&lt;Constants!$C$41,Constants!$B$41,IF(K62/$B$39&lt;Constants!$C$42,Constants!$B$42,IF(K62/$B$39&lt;Constants!$C$43,Constants!$B$43,IF(K62/$B$39&lt;Constants!$C$44,Constants!$B$44)))))))))</f>
        <v>23.4</v>
      </c>
      <c r="M61" s="55">
        <f>IF(L62/$B$39&lt;Constants!$C$36,Constants!$B$36,IF(L62/$B$39&lt;Constants!$C$37,Constants!$B$37,IF(L62/$B$39&lt;Constants!$C$38,Constants!$B$38,IF(L62/$B$39&lt;Constants!$C$39,Constants!$B$39,IF(L62/$B$39&lt;Constants!$C$40,Constants!$B$40,IF(L62/$B$39&lt;Constants!$C$41,Constants!$B$41,IF(L62/$B$39&lt;Constants!$C$42,Constants!$B$42,IF(L62/$B$39&lt;Constants!$C$43,Constants!$B$43,IF(L62/$B$39&lt;Constants!$C$44,Constants!$B$44)))))))))</f>
        <v>31.2</v>
      </c>
      <c r="N61" s="55">
        <f>IF(M62/$B$39&lt;Constants!$C$36,Constants!$B$36,IF(M62/$B$39&lt;Constants!$C$37,Constants!$B$37,IF(M62/$B$39&lt;Constants!$C$38,Constants!$B$38,IF(M62/$B$39&lt;Constants!$C$39,Constants!$B$39,IF(M62/$B$39&lt;Constants!$C$40,Constants!$B$40,IF(M62/$B$39&lt;Constants!$C$41,Constants!$B$41,IF(M62/$B$39&lt;Constants!$C$42,Constants!$B$42,IF(M62/$B$39&lt;Constants!$C$43,Constants!$B$43,IF(M62/$B$39&lt;Constants!$C$44,Constants!$B$44)))))))))</f>
        <v>31.2</v>
      </c>
      <c r="O61" s="55">
        <f>IF(N62/$B$39&lt;Constants!$C$36,Constants!$B$36,IF(N62/$B$39&lt;Constants!$C$37,Constants!$B$37,IF(N62/$B$39&lt;Constants!$C$38,Constants!$B$38,IF(N62/$B$39&lt;Constants!$C$39,Constants!$B$39,IF(N62/$B$39&lt;Constants!$C$40,Constants!$B$40,IF(N62/$B$39&lt;Constants!$C$41,Constants!$B$41,IF(N62/$B$39&lt;Constants!$C$42,Constants!$B$42,IF(N62/$B$39&lt;Constants!$C$43,Constants!$B$43,IF(N62/$B$39&lt;Constants!$C$44,Constants!$B$44)))))))))</f>
        <v>31.2</v>
      </c>
      <c r="P61" s="55">
        <f>IF(O62/$B$39&lt;Constants!$C$36,Constants!$B$36,IF(O62/$B$39&lt;Constants!$C$37,Constants!$B$37,IF(O62/$B$39&lt;Constants!$C$38,Constants!$B$38,IF(O62/$B$39&lt;Constants!$C$39,Constants!$B$39,IF(O62/$B$39&lt;Constants!$C$40,Constants!$B$40,IF(O62/$B$39&lt;Constants!$C$41,Constants!$B$41,IF(O62/$B$39&lt;Constants!$C$42,Constants!$B$42,IF(O62/$B$39&lt;Constants!$C$43,Constants!$B$43,IF(O62/$B$39&lt;Constants!$C$44,Constants!$B$44)))))))))</f>
        <v>46.8</v>
      </c>
      <c r="Q61" s="55">
        <f>IF(P62/$B$39&lt;Constants!$C$36,Constants!$B$36,IF(P62/$B$39&lt;Constants!$C$37,Constants!$B$37,IF(P62/$B$39&lt;Constants!$C$38,Constants!$B$38,IF(P62/$B$39&lt;Constants!$C$39,Constants!$B$39,IF(P62/$B$39&lt;Constants!$C$40,Constants!$B$40,IF(P62/$B$39&lt;Constants!$C$41,Constants!$B$41,IF(P62/$B$39&lt;Constants!$C$42,Constants!$B$42,IF(P62/$B$39&lt;Constants!$C$43,Constants!$B$43,IF(P62/$B$39&lt;Constants!$C$44,Constants!$B$44)))))))))</f>
        <v>46.8</v>
      </c>
      <c r="R61" s="55">
        <f>IF(Q62/$B$39&lt;Constants!$C$36,Constants!$B$36,IF(Q62/$B$39&lt;Constants!$C$37,Constants!$B$37,IF(Q62/$B$39&lt;Constants!$C$38,Constants!$B$38,IF(Q62/$B$39&lt;Constants!$C$39,Constants!$B$39,IF(Q62/$B$39&lt;Constants!$C$40,Constants!$B$40,IF(Q62/$B$39&lt;Constants!$C$41,Constants!$B$41,IF(Q62/$B$39&lt;Constants!$C$42,Constants!$B$42,IF(Q62/$B$39&lt;Constants!$C$43,Constants!$B$43,IF(Q62/$B$39&lt;Constants!$C$44,Constants!$B$44)))))))))</f>
        <v>46.8</v>
      </c>
      <c r="S61" s="55">
        <f>IF(R62/$B$39&lt;Constants!$C$36,Constants!$B$36,IF(R62/$B$39&lt;Constants!$C$37,Constants!$B$37,IF(R62/$B$39&lt;Constants!$C$38,Constants!$B$38,IF(R62/$B$39&lt;Constants!$C$39,Constants!$B$39,IF(R62/$B$39&lt;Constants!$C$40,Constants!$B$40,IF(R62/$B$39&lt;Constants!$C$41,Constants!$B$41,IF(R62/$B$39&lt;Constants!$C$42,Constants!$B$42,IF(R62/$B$39&lt;Constants!$C$43,Constants!$B$43,IF(R62/$B$39&lt;Constants!$C$44,Constants!$B$44)))))))))</f>
        <v>76.05</v>
      </c>
      <c r="T61" s="55">
        <f>IF(S62/$B$39&lt;Constants!$C$36,Constants!$B$36,IF(S62/$B$39&lt;Constants!$C$37,Constants!$B$37,IF(S62/$B$39&lt;Constants!$C$38,Constants!$B$38,IF(S62/$B$39&lt;Constants!$C$39,Constants!$B$39,IF(S62/$B$39&lt;Constants!$C$40,Constants!$B$40,IF(S62/$B$39&lt;Constants!$C$41,Constants!$B$41,IF(S62/$B$39&lt;Constants!$C$42,Constants!$B$42,IF(S62/$B$39&lt;Constants!$C$43,Constants!$B$43,IF(S62/$B$39&lt;Constants!$C$44,Constants!$B$44)))))))))</f>
        <v>76.05</v>
      </c>
      <c r="U61" s="55">
        <f>IF(T62/$B$39&lt;Constants!$C$36,Constants!$B$36,IF(T62/$B$39&lt;Constants!$C$37,Constants!$B$37,IF(T62/$B$39&lt;Constants!$C$38,Constants!$B$38,IF(T62/$B$39&lt;Constants!$C$39,Constants!$B$39,IF(T62/$B$39&lt;Constants!$C$40,Constants!$B$40,IF(T62/$B$39&lt;Constants!$C$41,Constants!$B$41,IF(T62/$B$39&lt;Constants!$C$42,Constants!$B$42,IF(T62/$B$39&lt;Constants!$C$43,Constants!$B$43,IF(T62/$B$39&lt;Constants!$C$44,Constants!$B$44)))))))))</f>
        <v>76.05</v>
      </c>
      <c r="V61" s="55">
        <f>IF(U62/$B$39&lt;Constants!$C$36,Constants!$B$36,IF(U62/$B$39&lt;Constants!$C$37,Constants!$B$37,IF(U62/$B$39&lt;Constants!$C$38,Constants!$B$38,IF(U62/$B$39&lt;Constants!$C$39,Constants!$B$39,IF(U62/$B$39&lt;Constants!$C$40,Constants!$B$40,IF(U62/$B$39&lt;Constants!$C$41,Constants!$B$41,IF(U62/$B$39&lt;Constants!$C$42,Constants!$B$42,IF(U62/$B$39&lt;Constants!$C$43,Constants!$B$43,IF(U62/$B$39&lt;Constants!$C$44,Constants!$B$44)))))))))</f>
        <v>95.55</v>
      </c>
      <c r="W61" s="55">
        <f>IF(V62/$B$39&lt;Constants!$C$36,Constants!$B$36,IF(V62/$B$39&lt;Constants!$C$37,Constants!$B$37,IF(V62/$B$39&lt;Constants!$C$38,Constants!$B$38,IF(V62/$B$39&lt;Constants!$C$39,Constants!$B$39,IF(V62/$B$39&lt;Constants!$C$40,Constants!$B$40,IF(V62/$B$39&lt;Constants!$C$41,Constants!$B$41,IF(V62/$B$39&lt;Constants!$C$42,Constants!$B$42,IF(V62/$B$39&lt;Constants!$C$43,Constants!$B$43,IF(V62/$B$39&lt;Constants!$C$44,Constants!$B$44)))))))))</f>
        <v>23.4</v>
      </c>
      <c r="X61" s="55">
        <f>IF(W62/$B$39&lt;Constants!$C$36,Constants!$B$36,IF(W62/$B$39&lt;Constants!$C$37,Constants!$B$37,IF(W62/$B$39&lt;Constants!$C$38,Constants!$B$38,IF(W62/$B$39&lt;Constants!$C$39,Constants!$B$39,IF(W62/$B$39&lt;Constants!$C$40,Constants!$B$40,IF(W62/$B$39&lt;Constants!$C$41,Constants!$B$41,IF(W62/$B$39&lt;Constants!$C$42,Constants!$B$42,IF(W62/$B$39&lt;Constants!$C$43,Constants!$B$43,IF(W62/$B$39&lt;Constants!$C$44,Constants!$B$44)))))))))</f>
        <v>23.4</v>
      </c>
      <c r="Y61" s="55">
        <f>IF(X62/$B$39&lt;Constants!$C$36,Constants!$B$36,IF(X62/$B$39&lt;Constants!$C$37,Constants!$B$37,IF(X62/$B$39&lt;Constants!$C$38,Constants!$B$38,IF(X62/$B$39&lt;Constants!$C$39,Constants!$B$39,IF(X62/$B$39&lt;Constants!$C$40,Constants!$B$40,IF(X62/$B$39&lt;Constants!$C$41,Constants!$B$41,IF(X62/$B$39&lt;Constants!$C$42,Constants!$B$42,IF(X62/$B$39&lt;Constants!$C$43,Constants!$B$43,IF(X62/$B$39&lt;Constants!$C$44,Constants!$B$44)))))))))</f>
        <v>23.4</v>
      </c>
      <c r="Z61" s="55">
        <f>IF(Y62/$B$39&lt;Constants!$C$36,Constants!$B$36,IF(Y62/$B$39&lt;Constants!$C$37,Constants!$B$37,IF(Y62/$B$39&lt;Constants!$C$38,Constants!$B$38,IF(Y62/$B$39&lt;Constants!$C$39,Constants!$B$39,IF(Y62/$B$39&lt;Constants!$C$40,Constants!$B$40,IF(Y62/$B$39&lt;Constants!$C$41,Constants!$B$41,IF(Y62/$B$39&lt;Constants!$C$42,Constants!$B$42,IF(Y62/$B$39&lt;Constants!$C$43,Constants!$B$43,IF(Y62/$B$39&lt;Constants!$C$44,Constants!$B$44)))))))))</f>
        <v>31.2</v>
      </c>
      <c r="AA61" s="55">
        <f>IF(Z62/$B$39&lt;Constants!$C$36,Constants!$B$36,IF(Z62/$B$39&lt;Constants!$C$37,Constants!$B$37,IF(Z62/$B$39&lt;Constants!$C$38,Constants!$B$38,IF(Z62/$B$39&lt;Constants!$C$39,Constants!$B$39,IF(Z62/$B$39&lt;Constants!$C$40,Constants!$B$40,IF(Z62/$B$39&lt;Constants!$C$41,Constants!$B$41,IF(Z62/$B$39&lt;Constants!$C$42,Constants!$B$42,IF(Z62/$B$39&lt;Constants!$C$43,Constants!$B$43,IF(Z62/$B$39&lt;Constants!$C$44,Constants!$B$44)))))))))</f>
        <v>31.2</v>
      </c>
      <c r="AB61" s="55">
        <f>IF(AA62/$B$39&lt;Constants!$C$36,Constants!$B$36,IF(AA62/$B$39&lt;Constants!$C$37,Constants!$B$37,IF(AA62/$B$39&lt;Constants!$C$38,Constants!$B$38,IF(AA62/$B$39&lt;Constants!$C$39,Constants!$B$39,IF(AA62/$B$39&lt;Constants!$C$40,Constants!$B$40,IF(AA62/$B$39&lt;Constants!$C$41,Constants!$B$41,IF(AA62/$B$39&lt;Constants!$C$42,Constants!$B$42,IF(AA62/$B$39&lt;Constants!$C$43,Constants!$B$43,IF(AA62/$B$39&lt;Constants!$C$44,Constants!$B$44)))))))))</f>
        <v>31.2</v>
      </c>
    </row>
    <row r="62" spans="2:28">
      <c r="B62"/>
      <c r="C62" s="60" t="s">
        <v>95</v>
      </c>
      <c r="D62" s="57">
        <f>AB60</f>
        <v>289.68797165250066</v>
      </c>
      <c r="E62" s="57">
        <f>IF(AND(D62+E$37&gt;$B$39,E$37&lt;E61),$B$39,IF(E$37&lt;0,D62+E$37/Constants!$B$34,IF(E$37&gt;E$39,D62+E61*Constants!$B$34,D62+E$37*Constants!$B$34)))</f>
        <v>282.69392403345307</v>
      </c>
      <c r="F62" s="57">
        <f>IF(AND(E62+F$37&gt;$B$39,F$37&lt;F61),$B$39,IF(F$37&lt;0,E62+F$37/Constants!$B$34,IF(F$37&gt;F$39,E62+F61*Constants!$B$34,E62+F$37*Constants!$B$34)))</f>
        <v>277.04987641440545</v>
      </c>
      <c r="G62" s="57">
        <f>IF(AND(F62+G$37&gt;$B$39,G$37&lt;G61),$B$39,IF(G$37&lt;0,F62+G$37/Constants!$B$34,IF(G$37&gt;G$39,F62+G61*Constants!$B$34,F62+G$37*Constants!$B$34)))</f>
        <v>271.40582879535782</v>
      </c>
      <c r="H62" s="57">
        <f>IF(AND(G62+H$37&gt;$B$39,H$37&lt;H61),$B$39,IF(H$37&lt;0,G62+H$37/Constants!$B$34,IF(H$37&gt;H$39,G62+H61*Constants!$B$34,G62+H$37*Constants!$B$34)))</f>
        <v>265.79928117631022</v>
      </c>
      <c r="I62" s="57">
        <f>IF(AND(H62+I$37&gt;$B$39,I$37&lt;I61),$B$39,IF(I$37&lt;0,H62+I$37/Constants!$B$34,IF(I$37&gt;I$39,H62+I61*Constants!$B$34,H62+I$37*Constants!$B$34)))</f>
        <v>260.19273355726261</v>
      </c>
      <c r="J62" s="57">
        <f>IF(AND(I62+J$37&gt;$B$39,J$37&lt;J61),$B$39,IF(J$37&lt;0,I62+J$37/Constants!$B$34,IF(J$37&gt;J$39,I62+J61*Constants!$B$34,I62+J$37*Constants!$B$34)))</f>
        <v>254.58618593821501</v>
      </c>
      <c r="K62" s="57">
        <f>IF(AND(J62+K$37&gt;$B$39,K$37&lt;K61),$B$39,IF(K$37&lt;0,J62+K$37/Constants!$B$34,IF(K$37&gt;K$39,J62+K61*Constants!$B$34,J62+K$37*Constants!$B$34)))</f>
        <v>315.42618593821499</v>
      </c>
      <c r="L62" s="57">
        <f>IF(AND(K62+L$37&gt;$B$39,L$37&lt;L61),$B$39,IF(L$37&lt;0,K62+L$37/Constants!$B$34,IF(L$37&gt;L$39,K62+L61*Constants!$B$34,K62+L$37*Constants!$B$34)))</f>
        <v>309.94463831916738</v>
      </c>
      <c r="M62" s="57">
        <f>IF(AND(L62+M$37&gt;$B$39,M$37&lt;M61),$B$39,IF(M$37&lt;0,L62+M$37/Constants!$B$34,IF(M$37&gt;M$39,L62+M61*Constants!$B$34,L62+M$37*Constants!$B$34)))</f>
        <v>304.2766152902837</v>
      </c>
      <c r="N62" s="57">
        <f>IF(AND(M62+N$37&gt;$B$39,N$37&lt;N61),$B$39,IF(N$37&lt;0,M62+N$37/Constants!$B$34,IF(N$37&gt;N$39,M62+N61*Constants!$B$34,M62+N$37*Constants!$B$34)))</f>
        <v>298.60859226140002</v>
      </c>
      <c r="O62" s="57">
        <f>IF(AND(N62+O$37&gt;$B$39,O$37&lt;O61),$B$39,IF(O$37&lt;0,N62+O$37/Constants!$B$34,IF(O$37&gt;O$39,N62+O61*Constants!$B$34,N62+O$37*Constants!$B$34)))</f>
        <v>291.31859691417725</v>
      </c>
      <c r="P62" s="57">
        <f>IF(AND(O62+P$37&gt;$B$39,P$37&lt;P61),$B$39,IF(P$37&lt;0,O62+P$37/Constants!$B$34,IF(P$37&gt;P$39,O62+P61*Constants!$B$34,O62+P$37*Constants!$B$34)))</f>
        <v>284.02860156695448</v>
      </c>
      <c r="Q62" s="57">
        <f>IF(AND(P62+Q$37&gt;$B$39,Q$37&lt;Q61),$B$39,IF(Q$37&lt;0,P62+Q$37/Constants!$B$34,IF(Q$37&gt;Q$39,P62+Q61*Constants!$B$34,P62+Q$37*Constants!$B$34)))</f>
        <v>274.38758162956776</v>
      </c>
      <c r="R62" s="57">
        <f>IF(AND(Q62+R$37&gt;$B$39,R$37&lt;R61),$B$39,IF(R$37&lt;0,Q62+R$37/Constants!$B$34,IF(R$37&gt;R$39,Q62+R61*Constants!$B$34,Q62+R$37*Constants!$B$34)))</f>
        <v>268.90603401052016</v>
      </c>
      <c r="S62" s="57">
        <f>IF(AND(R62+S$37&gt;$B$39,S$37&lt;S61),$B$39,IF(S$37&lt;0,R62+S$37/Constants!$B$34,IF(S$37&gt;S$39,R62+S61*Constants!$B$34,R62+S$37*Constants!$B$34)))</f>
        <v>263.42448639147256</v>
      </c>
      <c r="T62" s="57">
        <f>IF(AND(S62+T$37&gt;$B$39,T$37&lt;T61),$B$39,IF(T$37&lt;0,S62+T$37/Constants!$B$34,IF(T$37&gt;T$39,S62+T61*Constants!$B$34,S62+T$37*Constants!$B$34)))</f>
        <v>257.50543877242495</v>
      </c>
      <c r="U62" s="57">
        <f>IF(AND(T62+U$37&gt;$B$39,U$37&lt;U61),$B$39,IF(U$37&lt;0,T62+U$37/Constants!$B$34,IF(U$37&gt;U$39,T62+U61*Constants!$B$34,T62+U$37*Constants!$B$34)))</f>
        <v>251.58639115337735</v>
      </c>
      <c r="V62" s="57">
        <f>IF(AND(U62+V$37&gt;$B$39,V$37&lt;V61),$B$39,IF(V$37&lt;0,U62+V$37/Constants!$B$34,IF(V$37&gt;V$39,U62+V61*Constants!$B$34,U62+V$37*Constants!$B$34)))</f>
        <v>328.02639115337735</v>
      </c>
      <c r="W62" s="57">
        <f>IF(AND(V62+W$37&gt;$B$39,W$37&lt;W61),$B$39,IF(W$37&lt;0,V62+W$37/Constants!$B$34,IF(W$37&gt;W$39,V62+W61*Constants!$B$34,V62+W$37*Constants!$B$34)))</f>
        <v>322.09484353432975</v>
      </c>
      <c r="X62" s="57">
        <f>IF(AND(W62+X$37&gt;$B$39,X$37&lt;X61),$B$39,IF(X$37&lt;0,W62+X$37/Constants!$B$34,IF(X$37&gt;X$39,W62+X61*Constants!$B$34,W62+X$37*Constants!$B$34)))</f>
        <v>316.07579591528213</v>
      </c>
      <c r="Y62" s="57">
        <f>IF(AND(X62+Y$37&gt;$B$39,Y$37&lt;Y61),$B$39,IF(Y$37&lt;0,X62+Y$37/Constants!$B$34,IF(Y$37&gt;Y$39,X62+Y61*Constants!$B$34,X62+Y$37*Constants!$B$34)))</f>
        <v>309.1817482962345</v>
      </c>
      <c r="Z62" s="57">
        <f>IF(AND(Y62+Z$37&gt;$B$39,Z$37&lt;Z61),$B$39,IF(Z$37&lt;0,Y62+Z$37/Constants!$B$34,IF(Z$37&gt;Z$39,Y62+Z61*Constants!$B$34,Y62+Z$37*Constants!$B$34)))</f>
        <v>302.41270067718688</v>
      </c>
      <c r="AA62" s="57">
        <f>IF(AND(Z62+AA$37&gt;$B$39,AA$37&lt;AA61),$B$39,IF(AA$37&lt;0,Z62+AA$37/Constants!$B$34,IF(AA$37&gt;AA$39,Z62+AA61*Constants!$B$34,Z62+AA$37*Constants!$B$34)))</f>
        <v>295.64365305813925</v>
      </c>
      <c r="AB62" s="57">
        <f>IF(AND(AA62+AB$37&gt;$B$39,AB$37&lt;AB61),$B$39,IF(AB$37&lt;0,AA62+AB$37/Constants!$B$34,IF(AB$37&gt;AB$39,AA62+AB61*Constants!$B$34,AA62+AB$37*Constants!$B$34)))</f>
        <v>289.99960543909162</v>
      </c>
    </row>
    <row r="63" spans="2:28">
      <c r="B63"/>
      <c r="C63" s="54" t="s">
        <v>82</v>
      </c>
      <c r="D63" s="60"/>
      <c r="E63" s="55">
        <f>IF(D64/$B$39&lt;Constants!$C$36,Constants!$B$36,IF(D64/$B$39&lt;Constants!$C$37,Constants!$B$37,IF(D64/$B$39&lt;Constants!$C$38,Constants!$B$38,IF(D64/$B$39&lt;Constants!$C$39,Constants!$B$39,IF(D64/$B$39&lt;Constants!$C$40,Constants!$B$40,IF(D64/$B$39&lt;Constants!$C$41,Constants!$B$41,IF(D64/$B$39&lt;Constants!$C$42,Constants!$B$42,IF(D64/$B$39&lt;Constants!$C$43,Constants!$B$43,IF(D64/$B$39&lt;Constants!$C$44,Constants!$B$44)))))))))</f>
        <v>46.8</v>
      </c>
      <c r="F63" s="55">
        <f>IF(E64/$B$39&lt;Constants!$C$36,Constants!$B$36,IF(E64/$B$39&lt;Constants!$C$37,Constants!$B$37,IF(E64/$B$39&lt;Constants!$C$38,Constants!$B$38,IF(E64/$B$39&lt;Constants!$C$39,Constants!$B$39,IF(E64/$B$39&lt;Constants!$C$40,Constants!$B$40,IF(E64/$B$39&lt;Constants!$C$41,Constants!$B$41,IF(E64/$B$39&lt;Constants!$C$42,Constants!$B$42,IF(E64/$B$39&lt;Constants!$C$43,Constants!$B$43,IF(E64/$B$39&lt;Constants!$C$44,Constants!$B$44)))))))))</f>
        <v>46.8</v>
      </c>
      <c r="G63" s="55">
        <f>IF(F64/$B$39&lt;Constants!$C$36,Constants!$B$36,IF(F64/$B$39&lt;Constants!$C$37,Constants!$B$37,IF(F64/$B$39&lt;Constants!$C$38,Constants!$B$38,IF(F64/$B$39&lt;Constants!$C$39,Constants!$B$39,IF(F64/$B$39&lt;Constants!$C$40,Constants!$B$40,IF(F64/$B$39&lt;Constants!$C$41,Constants!$B$41,IF(F64/$B$39&lt;Constants!$C$42,Constants!$B$42,IF(F64/$B$39&lt;Constants!$C$43,Constants!$B$43,IF(F64/$B$39&lt;Constants!$C$44,Constants!$B$44)))))))))</f>
        <v>46.8</v>
      </c>
      <c r="H63" s="55">
        <f>IF(G64/$B$39&lt;Constants!$C$36,Constants!$B$36,IF(G64/$B$39&lt;Constants!$C$37,Constants!$B$37,IF(G64/$B$39&lt;Constants!$C$38,Constants!$B$38,IF(G64/$B$39&lt;Constants!$C$39,Constants!$B$39,IF(G64/$B$39&lt;Constants!$C$40,Constants!$B$40,IF(G64/$B$39&lt;Constants!$C$41,Constants!$B$41,IF(G64/$B$39&lt;Constants!$C$42,Constants!$B$42,IF(G64/$B$39&lt;Constants!$C$43,Constants!$B$43,IF(G64/$B$39&lt;Constants!$C$44,Constants!$B$44)))))))))</f>
        <v>76.05</v>
      </c>
      <c r="I63" s="55">
        <f>IF(H64/$B$39&lt;Constants!$C$36,Constants!$B$36,IF(H64/$B$39&lt;Constants!$C$37,Constants!$B$37,IF(H64/$B$39&lt;Constants!$C$38,Constants!$B$38,IF(H64/$B$39&lt;Constants!$C$39,Constants!$B$39,IF(H64/$B$39&lt;Constants!$C$40,Constants!$B$40,IF(H64/$B$39&lt;Constants!$C$41,Constants!$B$41,IF(H64/$B$39&lt;Constants!$C$42,Constants!$B$42,IF(H64/$B$39&lt;Constants!$C$43,Constants!$B$43,IF(H64/$B$39&lt;Constants!$C$44,Constants!$B$44)))))))))</f>
        <v>76.05</v>
      </c>
      <c r="J63" s="55">
        <f>IF(I64/$B$39&lt;Constants!$C$36,Constants!$B$36,IF(I64/$B$39&lt;Constants!$C$37,Constants!$B$37,IF(I64/$B$39&lt;Constants!$C$38,Constants!$B$38,IF(I64/$B$39&lt;Constants!$C$39,Constants!$B$39,IF(I64/$B$39&lt;Constants!$C$40,Constants!$B$40,IF(I64/$B$39&lt;Constants!$C$41,Constants!$B$41,IF(I64/$B$39&lt;Constants!$C$42,Constants!$B$42,IF(I64/$B$39&lt;Constants!$C$43,Constants!$B$43,IF(I64/$B$39&lt;Constants!$C$44,Constants!$B$44)))))))))</f>
        <v>76.05</v>
      </c>
      <c r="K63" s="55">
        <f>IF(J64/$B$39&lt;Constants!$C$36,Constants!$B$36,IF(J64/$B$39&lt;Constants!$C$37,Constants!$B$37,IF(J64/$B$39&lt;Constants!$C$38,Constants!$B$38,IF(J64/$B$39&lt;Constants!$C$39,Constants!$B$39,IF(J64/$B$39&lt;Constants!$C$40,Constants!$B$40,IF(J64/$B$39&lt;Constants!$C$41,Constants!$B$41,IF(J64/$B$39&lt;Constants!$C$42,Constants!$B$42,IF(J64/$B$39&lt;Constants!$C$43,Constants!$B$43,IF(J64/$B$39&lt;Constants!$C$44,Constants!$B$44)))))))))</f>
        <v>76.05</v>
      </c>
      <c r="L63" s="55">
        <f>IF(K64/$B$39&lt;Constants!$C$36,Constants!$B$36,IF(K64/$B$39&lt;Constants!$C$37,Constants!$B$37,IF(K64/$B$39&lt;Constants!$C$38,Constants!$B$38,IF(K64/$B$39&lt;Constants!$C$39,Constants!$B$39,IF(K64/$B$39&lt;Constants!$C$40,Constants!$B$40,IF(K64/$B$39&lt;Constants!$C$41,Constants!$B$41,IF(K64/$B$39&lt;Constants!$C$42,Constants!$B$42,IF(K64/$B$39&lt;Constants!$C$43,Constants!$B$43,IF(K64/$B$39&lt;Constants!$C$44,Constants!$B$44)))))))))</f>
        <v>23.4</v>
      </c>
      <c r="M63" s="55">
        <f>IF(L64/$B$39&lt;Constants!$C$36,Constants!$B$36,IF(L64/$B$39&lt;Constants!$C$37,Constants!$B$37,IF(L64/$B$39&lt;Constants!$C$38,Constants!$B$38,IF(L64/$B$39&lt;Constants!$C$39,Constants!$B$39,IF(L64/$B$39&lt;Constants!$C$40,Constants!$B$40,IF(L64/$B$39&lt;Constants!$C$41,Constants!$B$41,IF(L64/$B$39&lt;Constants!$C$42,Constants!$B$42,IF(L64/$B$39&lt;Constants!$C$43,Constants!$B$43,IF(L64/$B$39&lt;Constants!$C$44,Constants!$B$44)))))))))</f>
        <v>31.2</v>
      </c>
      <c r="N63" s="55">
        <f>IF(M64/$B$39&lt;Constants!$C$36,Constants!$B$36,IF(M64/$B$39&lt;Constants!$C$37,Constants!$B$37,IF(M64/$B$39&lt;Constants!$C$38,Constants!$B$38,IF(M64/$B$39&lt;Constants!$C$39,Constants!$B$39,IF(M64/$B$39&lt;Constants!$C$40,Constants!$B$40,IF(M64/$B$39&lt;Constants!$C$41,Constants!$B$41,IF(M64/$B$39&lt;Constants!$C$42,Constants!$B$42,IF(M64/$B$39&lt;Constants!$C$43,Constants!$B$43,IF(M64/$B$39&lt;Constants!$C$44,Constants!$B$44)))))))))</f>
        <v>31.2</v>
      </c>
      <c r="O63" s="55">
        <f>IF(N64/$B$39&lt;Constants!$C$36,Constants!$B$36,IF(N64/$B$39&lt;Constants!$C$37,Constants!$B$37,IF(N64/$B$39&lt;Constants!$C$38,Constants!$B$38,IF(N64/$B$39&lt;Constants!$C$39,Constants!$B$39,IF(N64/$B$39&lt;Constants!$C$40,Constants!$B$40,IF(N64/$B$39&lt;Constants!$C$41,Constants!$B$41,IF(N64/$B$39&lt;Constants!$C$42,Constants!$B$42,IF(N64/$B$39&lt;Constants!$C$43,Constants!$B$43,IF(N64/$B$39&lt;Constants!$C$44,Constants!$B$44)))))))))</f>
        <v>31.2</v>
      </c>
      <c r="P63" s="55">
        <f>IF(O64/$B$39&lt;Constants!$C$36,Constants!$B$36,IF(O64/$B$39&lt;Constants!$C$37,Constants!$B$37,IF(O64/$B$39&lt;Constants!$C$38,Constants!$B$38,IF(O64/$B$39&lt;Constants!$C$39,Constants!$B$39,IF(O64/$B$39&lt;Constants!$C$40,Constants!$B$40,IF(O64/$B$39&lt;Constants!$C$41,Constants!$B$41,IF(O64/$B$39&lt;Constants!$C$42,Constants!$B$42,IF(O64/$B$39&lt;Constants!$C$43,Constants!$B$43,IF(O64/$B$39&lt;Constants!$C$44,Constants!$B$44)))))))))</f>
        <v>46.8</v>
      </c>
      <c r="Q63" s="55">
        <f>IF(P64/$B$39&lt;Constants!$C$36,Constants!$B$36,IF(P64/$B$39&lt;Constants!$C$37,Constants!$B$37,IF(P64/$B$39&lt;Constants!$C$38,Constants!$B$38,IF(P64/$B$39&lt;Constants!$C$39,Constants!$B$39,IF(P64/$B$39&lt;Constants!$C$40,Constants!$B$40,IF(P64/$B$39&lt;Constants!$C$41,Constants!$B$41,IF(P64/$B$39&lt;Constants!$C$42,Constants!$B$42,IF(P64/$B$39&lt;Constants!$C$43,Constants!$B$43,IF(P64/$B$39&lt;Constants!$C$44,Constants!$B$44)))))))))</f>
        <v>46.8</v>
      </c>
      <c r="R63" s="55">
        <f>IF(Q64/$B$39&lt;Constants!$C$36,Constants!$B$36,IF(Q64/$B$39&lt;Constants!$C$37,Constants!$B$37,IF(Q64/$B$39&lt;Constants!$C$38,Constants!$B$38,IF(Q64/$B$39&lt;Constants!$C$39,Constants!$B$39,IF(Q64/$B$39&lt;Constants!$C$40,Constants!$B$40,IF(Q64/$B$39&lt;Constants!$C$41,Constants!$B$41,IF(Q64/$B$39&lt;Constants!$C$42,Constants!$B$42,IF(Q64/$B$39&lt;Constants!$C$43,Constants!$B$43,IF(Q64/$B$39&lt;Constants!$C$44,Constants!$B$44)))))))))</f>
        <v>46.8</v>
      </c>
      <c r="S63" s="55">
        <f>IF(R64/$B$39&lt;Constants!$C$36,Constants!$B$36,IF(R64/$B$39&lt;Constants!$C$37,Constants!$B$37,IF(R64/$B$39&lt;Constants!$C$38,Constants!$B$38,IF(R64/$B$39&lt;Constants!$C$39,Constants!$B$39,IF(R64/$B$39&lt;Constants!$C$40,Constants!$B$40,IF(R64/$B$39&lt;Constants!$C$41,Constants!$B$41,IF(R64/$B$39&lt;Constants!$C$42,Constants!$B$42,IF(R64/$B$39&lt;Constants!$C$43,Constants!$B$43,IF(R64/$B$39&lt;Constants!$C$44,Constants!$B$44)))))))))</f>
        <v>76.05</v>
      </c>
      <c r="T63" s="55">
        <f>IF(S64/$B$39&lt;Constants!$C$36,Constants!$B$36,IF(S64/$B$39&lt;Constants!$C$37,Constants!$B$37,IF(S64/$B$39&lt;Constants!$C$38,Constants!$B$38,IF(S64/$B$39&lt;Constants!$C$39,Constants!$B$39,IF(S64/$B$39&lt;Constants!$C$40,Constants!$B$40,IF(S64/$B$39&lt;Constants!$C$41,Constants!$B$41,IF(S64/$B$39&lt;Constants!$C$42,Constants!$B$42,IF(S64/$B$39&lt;Constants!$C$43,Constants!$B$43,IF(S64/$B$39&lt;Constants!$C$44,Constants!$B$44)))))))))</f>
        <v>76.05</v>
      </c>
      <c r="U63" s="55">
        <f>IF(T64/$B$39&lt;Constants!$C$36,Constants!$B$36,IF(T64/$B$39&lt;Constants!$C$37,Constants!$B$37,IF(T64/$B$39&lt;Constants!$C$38,Constants!$B$38,IF(T64/$B$39&lt;Constants!$C$39,Constants!$B$39,IF(T64/$B$39&lt;Constants!$C$40,Constants!$B$40,IF(T64/$B$39&lt;Constants!$C$41,Constants!$B$41,IF(T64/$B$39&lt;Constants!$C$42,Constants!$B$42,IF(T64/$B$39&lt;Constants!$C$43,Constants!$B$43,IF(T64/$B$39&lt;Constants!$C$44,Constants!$B$44)))))))))</f>
        <v>76.05</v>
      </c>
      <c r="V63" s="55">
        <f>IF(U64/$B$39&lt;Constants!$C$36,Constants!$B$36,IF(U64/$B$39&lt;Constants!$C$37,Constants!$B$37,IF(U64/$B$39&lt;Constants!$C$38,Constants!$B$38,IF(U64/$B$39&lt;Constants!$C$39,Constants!$B$39,IF(U64/$B$39&lt;Constants!$C$40,Constants!$B$40,IF(U64/$B$39&lt;Constants!$C$41,Constants!$B$41,IF(U64/$B$39&lt;Constants!$C$42,Constants!$B$42,IF(U64/$B$39&lt;Constants!$C$43,Constants!$B$43,IF(U64/$B$39&lt;Constants!$C$44,Constants!$B$44)))))))))</f>
        <v>95.55</v>
      </c>
      <c r="W63" s="55">
        <f>IF(V64/$B$39&lt;Constants!$C$36,Constants!$B$36,IF(V64/$B$39&lt;Constants!$C$37,Constants!$B$37,IF(V64/$B$39&lt;Constants!$C$38,Constants!$B$38,IF(V64/$B$39&lt;Constants!$C$39,Constants!$B$39,IF(V64/$B$39&lt;Constants!$C$40,Constants!$B$40,IF(V64/$B$39&lt;Constants!$C$41,Constants!$B$41,IF(V64/$B$39&lt;Constants!$C$42,Constants!$B$42,IF(V64/$B$39&lt;Constants!$C$43,Constants!$B$43,IF(V64/$B$39&lt;Constants!$C$44,Constants!$B$44)))))))))</f>
        <v>23.4</v>
      </c>
      <c r="X63" s="55">
        <f>IF(W64/$B$39&lt;Constants!$C$36,Constants!$B$36,IF(W64/$B$39&lt;Constants!$C$37,Constants!$B$37,IF(W64/$B$39&lt;Constants!$C$38,Constants!$B$38,IF(W64/$B$39&lt;Constants!$C$39,Constants!$B$39,IF(W64/$B$39&lt;Constants!$C$40,Constants!$B$40,IF(W64/$B$39&lt;Constants!$C$41,Constants!$B$41,IF(W64/$B$39&lt;Constants!$C$42,Constants!$B$42,IF(W64/$B$39&lt;Constants!$C$43,Constants!$B$43,IF(W64/$B$39&lt;Constants!$C$44,Constants!$B$44)))))))))</f>
        <v>23.4</v>
      </c>
      <c r="Y63" s="55">
        <f>IF(X64/$B$39&lt;Constants!$C$36,Constants!$B$36,IF(X64/$B$39&lt;Constants!$C$37,Constants!$B$37,IF(X64/$B$39&lt;Constants!$C$38,Constants!$B$38,IF(X64/$B$39&lt;Constants!$C$39,Constants!$B$39,IF(X64/$B$39&lt;Constants!$C$40,Constants!$B$40,IF(X64/$B$39&lt;Constants!$C$41,Constants!$B$41,IF(X64/$B$39&lt;Constants!$C$42,Constants!$B$42,IF(X64/$B$39&lt;Constants!$C$43,Constants!$B$43,IF(X64/$B$39&lt;Constants!$C$44,Constants!$B$44)))))))))</f>
        <v>23.4</v>
      </c>
      <c r="Z63" s="55">
        <f>IF(Y64/$B$39&lt;Constants!$C$36,Constants!$B$36,IF(Y64/$B$39&lt;Constants!$C$37,Constants!$B$37,IF(Y64/$B$39&lt;Constants!$C$38,Constants!$B$38,IF(Y64/$B$39&lt;Constants!$C$39,Constants!$B$39,IF(Y64/$B$39&lt;Constants!$C$40,Constants!$B$40,IF(Y64/$B$39&lt;Constants!$C$41,Constants!$B$41,IF(Y64/$B$39&lt;Constants!$C$42,Constants!$B$42,IF(Y64/$B$39&lt;Constants!$C$43,Constants!$B$43,IF(Y64/$B$39&lt;Constants!$C$44,Constants!$B$44)))))))))</f>
        <v>31.2</v>
      </c>
      <c r="AA63" s="55">
        <f>IF(Z64/$B$39&lt;Constants!$C$36,Constants!$B$36,IF(Z64/$B$39&lt;Constants!$C$37,Constants!$B$37,IF(Z64/$B$39&lt;Constants!$C$38,Constants!$B$38,IF(Z64/$B$39&lt;Constants!$C$39,Constants!$B$39,IF(Z64/$B$39&lt;Constants!$C$40,Constants!$B$40,IF(Z64/$B$39&lt;Constants!$C$41,Constants!$B$41,IF(Z64/$B$39&lt;Constants!$C$42,Constants!$B$42,IF(Z64/$B$39&lt;Constants!$C$43,Constants!$B$43,IF(Z64/$B$39&lt;Constants!$C$44,Constants!$B$44)))))))))</f>
        <v>31.2</v>
      </c>
      <c r="AB63" s="55">
        <f>IF(AA64/$B$39&lt;Constants!$C$36,Constants!$B$36,IF(AA64/$B$39&lt;Constants!$C$37,Constants!$B$37,IF(AA64/$B$39&lt;Constants!$C$38,Constants!$B$38,IF(AA64/$B$39&lt;Constants!$C$39,Constants!$B$39,IF(AA64/$B$39&lt;Constants!$C$40,Constants!$B$40,IF(AA64/$B$39&lt;Constants!$C$41,Constants!$B$41,IF(AA64/$B$39&lt;Constants!$C$42,Constants!$B$42,IF(AA64/$B$39&lt;Constants!$C$43,Constants!$B$43,IF(AA64/$B$39&lt;Constants!$C$44,Constants!$B$44)))))))))</f>
        <v>31.2</v>
      </c>
    </row>
    <row r="64" spans="2:28">
      <c r="B64"/>
      <c r="C64" s="60" t="s">
        <v>218</v>
      </c>
      <c r="D64" s="57">
        <f>AB62</f>
        <v>289.99960543909162</v>
      </c>
      <c r="E64" s="57">
        <f>IF(AND(D64+E$37&gt;$B$39,E$37&lt;E63),$B$39,IF(E$37&lt;0,D64+E$37/Constants!$B$34,IF(E$37&gt;E$39,D64+E63*Constants!$B$34,D64+E$37*Constants!$B$34)))</f>
        <v>283.00555782004403</v>
      </c>
      <c r="F64" s="57">
        <f>IF(AND(E64+F$37&gt;$B$39,F$37&lt;F63),$B$39,IF(F$37&lt;0,E64+F$37/Constants!$B$34,IF(F$37&gt;F$39,E64+F63*Constants!$B$34,E64+F$37*Constants!$B$34)))</f>
        <v>277.36151020099641</v>
      </c>
      <c r="G64" s="57">
        <f>IF(AND(F64+G$37&gt;$B$39,G$37&lt;G63),$B$39,IF(G$37&lt;0,F64+G$37/Constants!$B$34,IF(G$37&gt;G$39,F64+G63*Constants!$B$34,F64+G$37*Constants!$B$34)))</f>
        <v>271.71746258194878</v>
      </c>
      <c r="H64" s="57">
        <f>IF(AND(G64+H$37&gt;$B$39,H$37&lt;H63),$B$39,IF(H$37&lt;0,G64+H$37/Constants!$B$34,IF(H$37&gt;H$39,G64+H63*Constants!$B$34,G64+H$37*Constants!$B$34)))</f>
        <v>266.11091496290118</v>
      </c>
      <c r="I64" s="57">
        <f>IF(AND(H64+I$37&gt;$B$39,I$37&lt;I63),$B$39,IF(I$37&lt;0,H64+I$37/Constants!$B$34,IF(I$37&gt;I$39,H64+I63*Constants!$B$34,H64+I$37*Constants!$B$34)))</f>
        <v>260.50436734385357</v>
      </c>
      <c r="J64" s="57">
        <f>IF(AND(I64+J$37&gt;$B$39,J$37&lt;J63),$B$39,IF(J$37&lt;0,I64+J$37/Constants!$B$34,IF(J$37&gt;J$39,I64+J63*Constants!$B$34,I64+J$37*Constants!$B$34)))</f>
        <v>254.89781972480597</v>
      </c>
      <c r="K64" s="57">
        <f>IF(AND(J64+K$37&gt;$B$39,K$37&lt;K63),$B$39,IF(K$37&lt;0,J64+K$37/Constants!$B$34,IF(K$37&gt;K$39,J64+K63*Constants!$B$34,J64+K$37*Constants!$B$34)))</f>
        <v>315.73781972480595</v>
      </c>
      <c r="L64" s="57">
        <f>IF(AND(K64+L$37&gt;$B$39,L$37&lt;L63),$B$39,IF(L$37&lt;0,K64+L$37/Constants!$B$34,IF(L$37&gt;L$39,K64+L63*Constants!$B$34,K64+L$37*Constants!$B$34)))</f>
        <v>310.25627210575834</v>
      </c>
      <c r="M64" s="57">
        <f>IF(AND(L64+M$37&gt;$B$39,M$37&lt;M63),$B$39,IF(M$37&lt;0,L64+M$37/Constants!$B$34,IF(M$37&gt;M$39,L64+M63*Constants!$B$34,L64+M$37*Constants!$B$34)))</f>
        <v>304.58824907687466</v>
      </c>
      <c r="N64" s="57">
        <f>IF(AND(M64+N$37&gt;$B$39,N$37&lt;N63),$B$39,IF(N$37&lt;0,M64+N$37/Constants!$B$34,IF(N$37&gt;N$39,M64+N63*Constants!$B$34,M64+N$37*Constants!$B$34)))</f>
        <v>298.92022604799098</v>
      </c>
      <c r="O64" s="57">
        <f>IF(AND(N64+O$37&gt;$B$39,O$37&lt;O63),$B$39,IF(O$37&lt;0,N64+O$37/Constants!$B$34,IF(O$37&gt;O$39,N64+O63*Constants!$B$34,N64+O$37*Constants!$B$34)))</f>
        <v>291.63023070076821</v>
      </c>
      <c r="P64" s="57">
        <f>IF(AND(O64+P$37&gt;$B$39,P$37&lt;P63),$B$39,IF(P$37&lt;0,O64+P$37/Constants!$B$34,IF(P$37&gt;P$39,O64+P63*Constants!$B$34,O64+P$37*Constants!$B$34)))</f>
        <v>284.34023535354544</v>
      </c>
      <c r="Q64" s="57">
        <f>IF(AND(P64+Q$37&gt;$B$39,Q$37&lt;Q63),$B$39,IF(Q$37&lt;0,P64+Q$37/Constants!$B$34,IF(Q$37&gt;Q$39,P64+Q63*Constants!$B$34,P64+Q$37*Constants!$B$34)))</f>
        <v>274.69921541615872</v>
      </c>
      <c r="R64" s="57">
        <f>IF(AND(Q64+R$37&gt;$B$39,R$37&lt;R63),$B$39,IF(R$37&lt;0,Q64+R$37/Constants!$B$34,IF(R$37&gt;R$39,Q64+R63*Constants!$B$34,Q64+R$37*Constants!$B$34)))</f>
        <v>269.21766779711112</v>
      </c>
      <c r="S64" s="57">
        <f>IF(AND(R64+S$37&gt;$B$39,S$37&lt;S63),$B$39,IF(S$37&lt;0,R64+S$37/Constants!$B$34,IF(S$37&gt;S$39,R64+S63*Constants!$B$34,R64+S$37*Constants!$B$34)))</f>
        <v>263.73612017806352</v>
      </c>
      <c r="T64" s="57">
        <f>IF(AND(S64+T$37&gt;$B$39,T$37&lt;T63),$B$39,IF(T$37&lt;0,S64+T$37/Constants!$B$34,IF(T$37&gt;T$39,S64+T63*Constants!$B$34,S64+T$37*Constants!$B$34)))</f>
        <v>257.81707255901591</v>
      </c>
      <c r="U64" s="57">
        <f>IF(AND(T64+U$37&gt;$B$39,U$37&lt;U63),$B$39,IF(U$37&lt;0,T64+U$37/Constants!$B$34,IF(U$37&gt;U$39,T64+U63*Constants!$B$34,T64+U$37*Constants!$B$34)))</f>
        <v>251.89802493996831</v>
      </c>
      <c r="V64" s="57">
        <f>IF(AND(U64+V$37&gt;$B$39,V$37&lt;V63),$B$39,IF(V$37&lt;0,U64+V$37/Constants!$B$34,IF(V$37&gt;V$39,U64+V63*Constants!$B$34,U64+V$37*Constants!$B$34)))</f>
        <v>328.33802493996831</v>
      </c>
      <c r="W64" s="57">
        <f>IF(AND(V64+W$37&gt;$B$39,W$37&lt;W63),$B$39,IF(W$37&lt;0,V64+W$37/Constants!$B$34,IF(W$37&gt;W$39,V64+W63*Constants!$B$34,V64+W$37*Constants!$B$34)))</f>
        <v>322.40647732092071</v>
      </c>
      <c r="X64" s="57">
        <f>IF(AND(W64+X$37&gt;$B$39,X$37&lt;X63),$B$39,IF(X$37&lt;0,W64+X$37/Constants!$B$34,IF(X$37&gt;X$39,W64+X63*Constants!$B$34,W64+X$37*Constants!$B$34)))</f>
        <v>316.38742970187309</v>
      </c>
      <c r="Y64" s="57">
        <f>IF(AND(X64+Y$37&gt;$B$39,Y$37&lt;Y63),$B$39,IF(Y$37&lt;0,X64+Y$37/Constants!$B$34,IF(Y$37&gt;Y$39,X64+Y63*Constants!$B$34,X64+Y$37*Constants!$B$34)))</f>
        <v>309.49338208282546</v>
      </c>
      <c r="Z64" s="57">
        <f>IF(AND(Y64+Z$37&gt;$B$39,Z$37&lt;Z63),$B$39,IF(Z$37&lt;0,Y64+Z$37/Constants!$B$34,IF(Z$37&gt;Z$39,Y64+Z63*Constants!$B$34,Y64+Z$37*Constants!$B$34)))</f>
        <v>302.72433446377784</v>
      </c>
      <c r="AA64" s="57">
        <f>IF(AND(Z64+AA$37&gt;$B$39,AA$37&lt;AA63),$B$39,IF(AA$37&lt;0,Z64+AA$37/Constants!$B$34,IF(AA$37&gt;AA$39,Z64+AA63*Constants!$B$34,Z64+AA$37*Constants!$B$34)))</f>
        <v>295.95528684473021</v>
      </c>
      <c r="AB64" s="57">
        <f>IF(AND(AA64+AB$37&gt;$B$39,AB$37&lt;AB63),$B$39,IF(AB$37&lt;0,AA64+AB$37/Constants!$B$34,IF(AB$37&gt;AB$39,AA64+AB63*Constants!$B$34,AA64+AB$37*Constants!$B$34)))</f>
        <v>290.31123922568258</v>
      </c>
    </row>
    <row r="65" spans="1:4">
      <c r="B65"/>
      <c r="C65"/>
      <c r="D65"/>
    </row>
    <row r="66" spans="1:4">
      <c r="A66" s="60" t="s">
        <v>96</v>
      </c>
      <c r="B66"/>
      <c r="C66"/>
      <c r="D66"/>
    </row>
    <row r="67" spans="1:4">
      <c r="B67"/>
      <c r="C67"/>
      <c r="D67"/>
    </row>
    <row r="68" spans="1:4">
      <c r="B68" s="61"/>
      <c r="C68" s="61"/>
      <c r="D68"/>
    </row>
    <row r="70" spans="1:4">
      <c r="B70"/>
    </row>
    <row r="71" spans="1:4">
      <c r="B71"/>
    </row>
    <row r="72" spans="1:4">
      <c r="B72"/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pane xSplit="1" ySplit="1" topLeftCell="B20" activePane="bottomRight" state="frozen"/>
      <selection pane="topRight" activeCell="B1" sqref="B1"/>
      <selection pane="bottomLeft" activeCell="A30" sqref="A30"/>
      <selection pane="bottomRight" activeCell="N33" sqref="N33"/>
    </sheetView>
  </sheetViews>
  <sheetFormatPr defaultRowHeight="12.75"/>
  <cols>
    <col min="1" max="1" width="25" customWidth="1"/>
    <col min="2" max="2" width="14.85546875" customWidth="1"/>
    <col min="3" max="3" width="11.140625" customWidth="1"/>
    <col min="4" max="4" width="6.7109375" customWidth="1"/>
    <col min="5" max="28" width="5" customWidth="1"/>
  </cols>
  <sheetData>
    <row r="1" spans="1:29">
      <c r="A1" t="s">
        <v>47</v>
      </c>
      <c r="B1" s="2" t="s">
        <v>1</v>
      </c>
      <c r="C1" s="2" t="s">
        <v>97</v>
      </c>
      <c r="D1" s="2" t="s">
        <v>50</v>
      </c>
      <c r="E1" s="35" t="s">
        <v>51</v>
      </c>
      <c r="F1" s="35" t="s">
        <v>52</v>
      </c>
      <c r="G1" s="35" t="s">
        <v>53</v>
      </c>
      <c r="H1" s="35" t="s">
        <v>54</v>
      </c>
      <c r="I1" s="35" t="s">
        <v>55</v>
      </c>
      <c r="J1" s="35" t="s">
        <v>56</v>
      </c>
      <c r="K1" s="35" t="s">
        <v>57</v>
      </c>
      <c r="L1" s="35" t="s">
        <v>58</v>
      </c>
      <c r="M1" s="35" t="s">
        <v>59</v>
      </c>
      <c r="N1" s="35" t="s">
        <v>60</v>
      </c>
      <c r="O1" s="35" t="s">
        <v>61</v>
      </c>
      <c r="P1" s="35" t="s">
        <v>62</v>
      </c>
      <c r="Q1" s="35" t="s">
        <v>63</v>
      </c>
      <c r="R1" s="35" t="s">
        <v>64</v>
      </c>
      <c r="S1" s="35" t="s">
        <v>65</v>
      </c>
      <c r="T1" s="35" t="s">
        <v>66</v>
      </c>
      <c r="U1" s="35" t="s">
        <v>67</v>
      </c>
      <c r="V1" s="35" t="s">
        <v>68</v>
      </c>
      <c r="W1" s="35" t="s">
        <v>69</v>
      </c>
      <c r="X1" s="35" t="s">
        <v>70</v>
      </c>
      <c r="Y1" s="35" t="s">
        <v>71</v>
      </c>
      <c r="Z1" s="35" t="s">
        <v>72</v>
      </c>
      <c r="AA1" s="35" t="s">
        <v>73</v>
      </c>
      <c r="AB1" s="35" t="s">
        <v>74</v>
      </c>
      <c r="AC1">
        <v>2400</v>
      </c>
    </row>
    <row r="2" spans="1:29">
      <c r="A2" s="36" t="str">
        <f>Constants!A2</f>
        <v>Fridge</v>
      </c>
      <c r="B2" s="37">
        <f>Constants!B2</f>
        <v>0.42857142857142855</v>
      </c>
      <c r="C2" s="10">
        <f t="shared" ref="C2:C29" si="0">SUM(E2:AB2)</f>
        <v>24</v>
      </c>
      <c r="D2" s="38">
        <f t="shared" ref="D2:D29" si="1">B2*C2</f>
        <v>10.285714285714285</v>
      </c>
      <c r="E2" s="39">
        <v>1</v>
      </c>
      <c r="F2" s="39">
        <v>1</v>
      </c>
      <c r="G2" s="39">
        <v>1</v>
      </c>
      <c r="H2" s="39">
        <v>1</v>
      </c>
      <c r="I2" s="39">
        <v>1</v>
      </c>
      <c r="J2" s="39">
        <v>1</v>
      </c>
      <c r="K2" s="39">
        <v>1</v>
      </c>
      <c r="L2" s="39">
        <v>1</v>
      </c>
      <c r="M2" s="39">
        <v>1</v>
      </c>
      <c r="N2" s="39">
        <v>1</v>
      </c>
      <c r="O2" s="39">
        <v>1</v>
      </c>
      <c r="P2" s="39">
        <v>1</v>
      </c>
      <c r="Q2" s="39">
        <v>1</v>
      </c>
      <c r="R2" s="39">
        <v>1</v>
      </c>
      <c r="S2" s="39">
        <v>1</v>
      </c>
      <c r="T2" s="39">
        <v>1</v>
      </c>
      <c r="U2" s="39">
        <v>1</v>
      </c>
      <c r="V2" s="39">
        <v>1</v>
      </c>
      <c r="W2" s="39">
        <v>1</v>
      </c>
      <c r="X2" s="39">
        <v>1</v>
      </c>
      <c r="Y2" s="39">
        <v>1</v>
      </c>
      <c r="Z2" s="39">
        <v>1</v>
      </c>
      <c r="AA2" s="39">
        <v>1</v>
      </c>
      <c r="AB2" s="39">
        <v>1</v>
      </c>
    </row>
    <row r="3" spans="1:29">
      <c r="A3" s="36" t="str">
        <f>Constants!A3</f>
        <v>Stove</v>
      </c>
      <c r="B3" s="37">
        <f>Constants!B3</f>
        <v>0.35</v>
      </c>
      <c r="C3" s="10">
        <f t="shared" si="0"/>
        <v>0</v>
      </c>
      <c r="D3" s="38">
        <f t="shared" si="1"/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</row>
    <row r="4" spans="1:29">
      <c r="A4" s="36" t="str">
        <f>Constants!A4</f>
        <v>Running Lights</v>
      </c>
      <c r="B4" s="37">
        <f>Constants!B4</f>
        <v>0.2</v>
      </c>
      <c r="C4" s="10">
        <f t="shared" si="0"/>
        <v>0</v>
      </c>
      <c r="D4" s="38">
        <f t="shared" si="1"/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</row>
    <row r="5" spans="1:29">
      <c r="A5" s="36" t="str">
        <f>Constants!A5</f>
        <v>Anchor Light</v>
      </c>
      <c r="B5" s="37">
        <f>Constants!B5</f>
        <v>0.4</v>
      </c>
      <c r="C5" s="10">
        <f t="shared" si="0"/>
        <v>0</v>
      </c>
      <c r="D5" s="38">
        <f t="shared" si="1"/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</row>
    <row r="6" spans="1:29">
      <c r="A6" s="36" t="str">
        <f>Constants!A6</f>
        <v>Deck LIght</v>
      </c>
      <c r="B6" s="37">
        <f>Constants!B6</f>
        <v>0.3</v>
      </c>
      <c r="C6" s="10">
        <f t="shared" si="0"/>
        <v>13</v>
      </c>
      <c r="D6" s="38">
        <f t="shared" si="1"/>
        <v>3.9</v>
      </c>
      <c r="E6" s="39">
        <v>1</v>
      </c>
      <c r="F6" s="39">
        <v>1</v>
      </c>
      <c r="G6" s="39">
        <v>1</v>
      </c>
      <c r="H6" s="39">
        <v>1</v>
      </c>
      <c r="I6" s="39">
        <v>1</v>
      </c>
      <c r="J6" s="39">
        <v>1</v>
      </c>
      <c r="K6" s="39">
        <v>1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1</v>
      </c>
      <c r="X6" s="39">
        <v>1</v>
      </c>
      <c r="Y6" s="39">
        <v>1</v>
      </c>
      <c r="Z6" s="39">
        <v>1</v>
      </c>
      <c r="AA6" s="39">
        <v>1</v>
      </c>
      <c r="AB6" s="39">
        <v>1</v>
      </c>
    </row>
    <row r="7" spans="1:29">
      <c r="A7" s="36" t="str">
        <f>Constants!A7</f>
        <v>Reading Lights</v>
      </c>
      <c r="B7" s="37">
        <f>Constants!B7</f>
        <v>0.3</v>
      </c>
      <c r="C7" s="10">
        <f t="shared" si="0"/>
        <v>0</v>
      </c>
      <c r="D7" s="38">
        <f t="shared" si="1"/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</row>
    <row r="8" spans="1:29">
      <c r="A8" s="36" t="str">
        <f>Constants!A8</f>
        <v>Cabin Lights (full)</v>
      </c>
      <c r="B8" s="37">
        <f>Constants!B8</f>
        <v>0.9</v>
      </c>
      <c r="C8" s="10">
        <f t="shared" si="0"/>
        <v>4</v>
      </c>
      <c r="D8" s="38">
        <f t="shared" si="1"/>
        <v>3.6</v>
      </c>
      <c r="E8" s="39">
        <v>1</v>
      </c>
      <c r="F8" s="39">
        <v>1</v>
      </c>
      <c r="G8" s="39">
        <v>1</v>
      </c>
      <c r="H8" s="39">
        <v>1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</row>
    <row r="9" spans="1:29">
      <c r="A9" s="36" t="str">
        <f>Constants!A9</f>
        <v>Panel Lights</v>
      </c>
      <c r="B9" s="37">
        <f>Constants!B9</f>
        <v>0.03</v>
      </c>
      <c r="C9" s="10">
        <f t="shared" si="0"/>
        <v>4</v>
      </c>
      <c r="D9" s="38">
        <f t="shared" si="1"/>
        <v>0.12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1</v>
      </c>
      <c r="X9" s="39">
        <v>1</v>
      </c>
      <c r="Y9" s="39">
        <v>1</v>
      </c>
      <c r="Z9" s="39">
        <v>1</v>
      </c>
      <c r="AA9" s="39">
        <v>0</v>
      </c>
      <c r="AB9" s="39">
        <v>0</v>
      </c>
    </row>
    <row r="10" spans="1:29">
      <c r="A10" s="36" t="str">
        <f>Constants!A10</f>
        <v>Instruments</v>
      </c>
      <c r="B10" s="37">
        <f>Constants!B10</f>
        <v>0.2</v>
      </c>
      <c r="C10" s="10">
        <f t="shared" si="0"/>
        <v>5</v>
      </c>
      <c r="D10" s="38">
        <f t="shared" si="1"/>
        <v>1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</row>
    <row r="11" spans="1:29">
      <c r="A11" s="36" t="str">
        <f>Constants!A11</f>
        <v>GPS</v>
      </c>
      <c r="B11" s="37">
        <f>Constants!B11</f>
        <v>1.8</v>
      </c>
      <c r="C11" s="10">
        <f t="shared" si="0"/>
        <v>0</v>
      </c>
      <c r="D11" s="38">
        <f t="shared" si="1"/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</row>
    <row r="12" spans="1:29">
      <c r="A12" s="36" t="str">
        <f>Constants!A12</f>
        <v>Bilge Pump</v>
      </c>
      <c r="B12" s="37">
        <f>Constants!B12</f>
        <v>1.8</v>
      </c>
      <c r="C12" s="10">
        <f t="shared" si="0"/>
        <v>6.6666666666666666E-2</v>
      </c>
      <c r="D12" s="38">
        <f t="shared" si="1"/>
        <v>0.12</v>
      </c>
      <c r="E12" s="39">
        <f>1/60</f>
        <v>1.6666666666666666E-2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f>1/60</f>
        <v>1.6666666666666666E-2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f>1/60</f>
        <v>1.6666666666666666E-2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f>1/60</f>
        <v>1.6666666666666666E-2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</row>
    <row r="13" spans="1:29">
      <c r="A13" s="36" t="str">
        <f>Constants!A13</f>
        <v>Tank Monitor</v>
      </c>
      <c r="B13" s="37">
        <f>Constants!B13</f>
        <v>0.1</v>
      </c>
      <c r="C13" s="10">
        <f t="shared" si="0"/>
        <v>8.3333333333333329E-2</v>
      </c>
      <c r="D13" s="38">
        <f t="shared" si="1"/>
        <v>8.3333333333333332E-3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f>5/60</f>
        <v>8.3333333333333329E-2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</row>
    <row r="14" spans="1:29">
      <c r="A14" s="36" t="str">
        <f>Constants!A14</f>
        <v>DC Outlets</v>
      </c>
      <c r="B14" s="37">
        <f>Constants!B14</f>
        <v>1</v>
      </c>
      <c r="C14" s="10">
        <f t="shared" si="0"/>
        <v>0.11666666666666667</v>
      </c>
      <c r="D14" s="38">
        <f t="shared" si="1"/>
        <v>0.11666666666666667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f>5/60</f>
        <v>8.3333333333333329E-2</v>
      </c>
      <c r="X14" s="39">
        <f>2/60</f>
        <v>3.3333333333333333E-2</v>
      </c>
      <c r="Y14" s="39">
        <v>0</v>
      </c>
      <c r="Z14" s="39">
        <v>0</v>
      </c>
      <c r="AA14" s="39">
        <v>0</v>
      </c>
      <c r="AB14" s="39">
        <v>0</v>
      </c>
    </row>
    <row r="15" spans="1:29">
      <c r="A15" s="36" t="str">
        <f>Constants!A15</f>
        <v>Anchor Windlass</v>
      </c>
      <c r="B15" s="37">
        <f>Constants!B15</f>
        <v>75</v>
      </c>
      <c r="C15" s="10">
        <f t="shared" si="0"/>
        <v>0</v>
      </c>
      <c r="D15" s="38">
        <f t="shared" si="1"/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</row>
    <row r="16" spans="1:29">
      <c r="A16" s="36" t="str">
        <f>Constants!A16</f>
        <v>Electric Winch</v>
      </c>
      <c r="B16" s="37">
        <f>Constants!B16</f>
        <v>75</v>
      </c>
      <c r="C16" s="10">
        <f t="shared" si="0"/>
        <v>0</v>
      </c>
      <c r="D16" s="38">
        <f t="shared" si="1"/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</row>
    <row r="17" spans="1:28">
      <c r="A17" s="36" t="str">
        <f>Constants!A17</f>
        <v>Auto Pilot</v>
      </c>
      <c r="B17" s="37">
        <f>Constants!B17</f>
        <v>0.14918032786885246</v>
      </c>
      <c r="C17" s="10">
        <f t="shared" si="0"/>
        <v>0</v>
      </c>
      <c r="D17" s="38">
        <f t="shared" si="1"/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</row>
    <row r="18" spans="1:28">
      <c r="A18" s="36" t="str">
        <f>Constants!A18</f>
        <v>VHF</v>
      </c>
      <c r="B18" s="37">
        <f>Constants!B18</f>
        <v>0.35666666666666663</v>
      </c>
      <c r="C18" s="10">
        <f t="shared" si="0"/>
        <v>1</v>
      </c>
      <c r="D18" s="38">
        <f t="shared" si="1"/>
        <v>0.35666666666666663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1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</row>
    <row r="19" spans="1:28">
      <c r="A19" s="36" t="str">
        <f>Constants!A19</f>
        <v>Stereo</v>
      </c>
      <c r="B19" s="37">
        <f>Constants!B19</f>
        <v>1.4</v>
      </c>
      <c r="C19" s="10">
        <f t="shared" si="0"/>
        <v>5</v>
      </c>
      <c r="D19" s="38">
        <f t="shared" si="1"/>
        <v>7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1</v>
      </c>
      <c r="W19" s="39">
        <v>1</v>
      </c>
      <c r="X19" s="39">
        <v>1</v>
      </c>
      <c r="Y19" s="39">
        <v>1</v>
      </c>
      <c r="Z19" s="39">
        <v>1</v>
      </c>
      <c r="AA19" s="39">
        <v>0</v>
      </c>
      <c r="AB19" s="39">
        <v>0</v>
      </c>
    </row>
    <row r="20" spans="1:28">
      <c r="A20" s="36" t="str">
        <f>Constants!A20</f>
        <v>Fans</v>
      </c>
      <c r="B20" s="37">
        <f>Constants!B20</f>
        <v>0.1</v>
      </c>
      <c r="C20" s="10">
        <f t="shared" si="0"/>
        <v>5</v>
      </c>
      <c r="D20" s="38">
        <f t="shared" si="1"/>
        <v>0.5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1</v>
      </c>
      <c r="X20" s="39">
        <v>1</v>
      </c>
      <c r="Y20" s="39">
        <v>1</v>
      </c>
      <c r="Z20" s="39">
        <v>1</v>
      </c>
      <c r="AA20" s="39">
        <v>1</v>
      </c>
      <c r="AB20" s="39">
        <v>0</v>
      </c>
    </row>
    <row r="21" spans="1:28">
      <c r="A21" s="36" t="str">
        <f>Constants!A21</f>
        <v>TV (Inverter)</v>
      </c>
      <c r="B21" s="37">
        <f>Constants!B21</f>
        <v>2.5</v>
      </c>
      <c r="C21" s="10">
        <f t="shared" si="0"/>
        <v>0</v>
      </c>
      <c r="D21" s="38">
        <f t="shared" si="1"/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</row>
    <row r="22" spans="1:28">
      <c r="A22" s="36" t="str">
        <f>Constants!A22</f>
        <v>Macerator</v>
      </c>
      <c r="B22" s="37">
        <f>Constants!B22</f>
        <v>10</v>
      </c>
      <c r="C22" s="10">
        <f t="shared" si="0"/>
        <v>0.18333333333333335</v>
      </c>
      <c r="D22" s="38">
        <f t="shared" si="1"/>
        <v>1.8333333333333335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f>5/60</f>
        <v>8.3333333333333329E-2</v>
      </c>
      <c r="M22" s="39">
        <v>0</v>
      </c>
      <c r="N22" s="39">
        <v>0</v>
      </c>
      <c r="O22" s="39">
        <v>0</v>
      </c>
      <c r="P22" s="39">
        <v>0</v>
      </c>
      <c r="Q22" s="39">
        <v>0.1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</row>
    <row r="23" spans="1:28">
      <c r="A23" s="36" t="str">
        <f>Constants!A23</f>
        <v>Pressure Water</v>
      </c>
      <c r="B23" s="37">
        <f>Constants!B23</f>
        <v>3</v>
      </c>
      <c r="C23" s="10">
        <f t="shared" si="0"/>
        <v>0.46666666666666662</v>
      </c>
      <c r="D23" s="38">
        <f t="shared" si="1"/>
        <v>1.4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f>2/60</f>
        <v>3.3333333333333333E-2</v>
      </c>
      <c r="L23" s="39">
        <f>2/60</f>
        <v>3.3333333333333333E-2</v>
      </c>
      <c r="M23" s="39">
        <f>2/60</f>
        <v>3.3333333333333333E-2</v>
      </c>
      <c r="N23" s="39">
        <f t="shared" ref="N23:X23" si="2">2/60</f>
        <v>3.3333333333333333E-2</v>
      </c>
      <c r="O23" s="39">
        <f t="shared" si="2"/>
        <v>3.3333333333333333E-2</v>
      </c>
      <c r="P23" s="39">
        <f t="shared" si="2"/>
        <v>3.3333333333333333E-2</v>
      </c>
      <c r="Q23" s="39">
        <f t="shared" si="2"/>
        <v>3.3333333333333333E-2</v>
      </c>
      <c r="R23" s="39">
        <f t="shared" si="2"/>
        <v>3.3333333333333333E-2</v>
      </c>
      <c r="S23" s="39">
        <f t="shared" si="2"/>
        <v>3.3333333333333333E-2</v>
      </c>
      <c r="T23" s="39">
        <f t="shared" si="2"/>
        <v>3.3333333333333333E-2</v>
      </c>
      <c r="U23" s="39">
        <f t="shared" si="2"/>
        <v>3.3333333333333333E-2</v>
      </c>
      <c r="V23" s="39">
        <f t="shared" si="2"/>
        <v>3.3333333333333333E-2</v>
      </c>
      <c r="W23" s="39">
        <f t="shared" si="2"/>
        <v>3.3333333333333333E-2</v>
      </c>
      <c r="X23" s="39">
        <f t="shared" si="2"/>
        <v>3.3333333333333333E-2</v>
      </c>
      <c r="Y23" s="39">
        <v>0</v>
      </c>
      <c r="Z23" s="39">
        <v>0</v>
      </c>
      <c r="AA23" s="39">
        <v>0</v>
      </c>
      <c r="AB23" s="39">
        <v>0</v>
      </c>
    </row>
    <row r="24" spans="1:28">
      <c r="A24" s="36" t="str">
        <f>Constants!A24</f>
        <v>Coffee Maker (inverter)</v>
      </c>
      <c r="B24" s="37">
        <f>Constants!B24</f>
        <v>46.875</v>
      </c>
      <c r="C24" s="10">
        <f t="shared" si="0"/>
        <v>0.55833333333333335</v>
      </c>
      <c r="D24" s="38">
        <f t="shared" si="1"/>
        <v>26.171875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0.2</v>
      </c>
      <c r="M24" s="39">
        <v>0</v>
      </c>
      <c r="N24" s="39">
        <v>0</v>
      </c>
      <c r="O24" s="39">
        <v>0</v>
      </c>
      <c r="P24" s="39">
        <v>0</v>
      </c>
      <c r="Q24" s="39">
        <f>10/60</f>
        <v>0.16666666666666666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f>10/60</f>
        <v>0.16666666666666666</v>
      </c>
      <c r="X24" s="39">
        <v>0</v>
      </c>
      <c r="Y24" s="39">
        <v>0</v>
      </c>
      <c r="Z24" s="39">
        <v>0</v>
      </c>
      <c r="AA24" s="39">
        <v>0</v>
      </c>
      <c r="AB24" s="39">
        <f>1.5/60</f>
        <v>2.5000000000000001E-2</v>
      </c>
    </row>
    <row r="25" spans="1:28">
      <c r="A25" s="36" t="str">
        <f>Constants!A25</f>
        <v>Computer (inverter)</v>
      </c>
      <c r="B25" s="37">
        <f>Constants!B25</f>
        <v>1.2975778546712804</v>
      </c>
      <c r="C25" s="10">
        <f t="shared" si="0"/>
        <v>0</v>
      </c>
      <c r="D25" s="38">
        <f t="shared" si="1"/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</row>
    <row r="26" spans="1:28">
      <c r="A26" s="36" t="str">
        <f>Constants!A26</f>
        <v>Wall warts (inverter)</v>
      </c>
      <c r="B26" s="37">
        <f>Constants!B26</f>
        <v>1.2975778546712804</v>
      </c>
      <c r="C26" s="10">
        <f t="shared" si="0"/>
        <v>0</v>
      </c>
      <c r="D26" s="38">
        <f t="shared" si="1"/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</row>
    <row r="27" spans="1:28">
      <c r="A27" s="36" t="str">
        <f>Constants!A27</f>
        <v>Inflator/pump</v>
      </c>
      <c r="B27" s="37">
        <f>Constants!B27</f>
        <v>64.878892733564015</v>
      </c>
      <c r="C27" s="10">
        <f t="shared" si="0"/>
        <v>0</v>
      </c>
      <c r="D27" s="38">
        <f t="shared" si="1"/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</row>
    <row r="28" spans="1:28">
      <c r="A28" s="36" t="str">
        <f>Constants!A28</f>
        <v>Air conditioner (inverter)</v>
      </c>
      <c r="B28" s="37">
        <f>Constants!B28</f>
        <v>126.34083044982701</v>
      </c>
      <c r="C28" s="10">
        <f t="shared" si="0"/>
        <v>0</v>
      </c>
      <c r="D28" s="38">
        <f t="shared" si="1"/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</row>
    <row r="29" spans="1:28">
      <c r="A29" s="36" t="str">
        <f>Constants!A29</f>
        <v>SSB Radio</v>
      </c>
      <c r="B29" s="40">
        <f>Constants!B29</f>
        <v>0</v>
      </c>
      <c r="C29" s="10">
        <f t="shared" si="0"/>
        <v>0</v>
      </c>
      <c r="D29" s="38">
        <f t="shared" si="1"/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</row>
    <row r="30" spans="1:28">
      <c r="A30" t="s">
        <v>75</v>
      </c>
      <c r="B30" s="41">
        <f>D30/24</f>
        <v>-2.3505245535714283</v>
      </c>
      <c r="C30" s="42" t="s">
        <v>76</v>
      </c>
      <c r="D30" s="43">
        <f>-(SUM(D2:D29))</f>
        <v>-56.412589285714283</v>
      </c>
      <c r="E30" s="44">
        <f t="shared" ref="E30:AB30" si="3">-($B$2*E2+$B$3*E3+$B$4*E4+$B$5*E5+$B$6*E6+$B$7*E7+$B$8*E8+$B$9*E9+$B$10*E10+$B$11*E11+$B$12*E12+$B$13*E13+$B$14*E14+$B$15*E15+$B$16*E16+$B$17*E17+$B$18*E18+$B$19*E19+$B$20*E20+$B$21*E21+$B$22*E22+$B$23*E23+$B$24*E24+$B$25*E25+$B$26*E26+$B$27*E27+$B$28*E28+$B$29*E29)</f>
        <v>-1.6585714285714286</v>
      </c>
      <c r="F30" s="44">
        <f t="shared" si="3"/>
        <v>-1.6285714285714286</v>
      </c>
      <c r="G30" s="44">
        <f t="shared" si="3"/>
        <v>-1.6285714285714286</v>
      </c>
      <c r="H30" s="44">
        <f t="shared" si="3"/>
        <v>-1.6285714285714286</v>
      </c>
      <c r="I30" s="44">
        <f t="shared" si="3"/>
        <v>-0.72857142857142854</v>
      </c>
      <c r="J30" s="44">
        <f t="shared" si="3"/>
        <v>-0.72857142857142854</v>
      </c>
      <c r="K30" s="44">
        <f t="shared" si="3"/>
        <v>-0.85857142857142854</v>
      </c>
      <c r="L30" s="44">
        <f t="shared" si="3"/>
        <v>-10.736904761904762</v>
      </c>
      <c r="M30" s="44">
        <f t="shared" si="3"/>
        <v>-0.72857142857142854</v>
      </c>
      <c r="N30" s="44">
        <f t="shared" si="3"/>
        <v>-0.72857142857142854</v>
      </c>
      <c r="O30" s="44">
        <f t="shared" si="3"/>
        <v>-0.72857142857142854</v>
      </c>
      <c r="P30" s="44">
        <f t="shared" si="3"/>
        <v>-0.72857142857142854</v>
      </c>
      <c r="Q30" s="44">
        <f t="shared" si="3"/>
        <v>-9.9277380952380945</v>
      </c>
      <c r="R30" s="44">
        <f t="shared" si="3"/>
        <v>-0.52857142857142858</v>
      </c>
      <c r="S30" s="44">
        <f t="shared" si="3"/>
        <v>-0.52857142857142858</v>
      </c>
      <c r="T30" s="44">
        <f t="shared" si="3"/>
        <v>-0.52857142857142858</v>
      </c>
      <c r="U30" s="44">
        <f t="shared" si="3"/>
        <v>-0.52857142857142858</v>
      </c>
      <c r="V30" s="44">
        <f t="shared" si="3"/>
        <v>-1.9285714285714286</v>
      </c>
      <c r="W30" s="44">
        <f t="shared" si="3"/>
        <v>-10.292738095238096</v>
      </c>
      <c r="X30" s="44">
        <f t="shared" si="3"/>
        <v>-2.3919047619047618</v>
      </c>
      <c r="Y30" s="44">
        <f t="shared" si="3"/>
        <v>-2.2585714285714285</v>
      </c>
      <c r="Z30" s="44">
        <f t="shared" si="3"/>
        <v>-2.2585714285714285</v>
      </c>
      <c r="AA30" s="44">
        <f t="shared" si="3"/>
        <v>-0.82857142857142851</v>
      </c>
      <c r="AB30" s="44">
        <f t="shared" si="3"/>
        <v>-1.9004464285714286</v>
      </c>
    </row>
    <row r="31" spans="1:28">
      <c r="B31" s="2"/>
      <c r="C31" s="2"/>
      <c r="D31" s="2"/>
      <c r="H31" s="45"/>
      <c r="J31" s="46"/>
    </row>
    <row r="32" spans="1:28">
      <c r="A32" t="s">
        <v>98</v>
      </c>
      <c r="B32" s="47">
        <f>Constants!B32</f>
        <v>90</v>
      </c>
      <c r="C32" s="10">
        <f>SUM(E32:AB32)</f>
        <v>1</v>
      </c>
      <c r="D32" s="38">
        <f>B32*C32</f>
        <v>90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1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</row>
    <row r="33" spans="1:28">
      <c r="A33" t="s">
        <v>99</v>
      </c>
      <c r="B33" s="49">
        <v>0</v>
      </c>
      <c r="C33" s="10">
        <f>SUM(E33:AB33)</f>
        <v>5.7</v>
      </c>
      <c r="D33" s="38">
        <f>B33*C33</f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0.1</v>
      </c>
      <c r="M33" s="48">
        <v>0.2</v>
      </c>
      <c r="N33" s="48">
        <v>0.3</v>
      </c>
      <c r="O33" s="48">
        <v>0.9</v>
      </c>
      <c r="P33" s="48">
        <v>0.9</v>
      </c>
      <c r="Q33" s="48">
        <v>0.9</v>
      </c>
      <c r="R33" s="48">
        <v>0.9</v>
      </c>
      <c r="S33" s="48">
        <v>0.9</v>
      </c>
      <c r="T33" s="48">
        <v>0.3</v>
      </c>
      <c r="U33" s="48">
        <v>0.2</v>
      </c>
      <c r="V33" s="48">
        <v>0.1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</row>
    <row r="34" spans="1:28">
      <c r="A34" t="s">
        <v>100</v>
      </c>
      <c r="B34" s="49">
        <v>0</v>
      </c>
      <c r="C34" s="10">
        <f>SUM(E34:AB34)</f>
        <v>24</v>
      </c>
      <c r="D34" s="38">
        <f>B34*C34</f>
        <v>0</v>
      </c>
      <c r="E34" s="48">
        <v>1</v>
      </c>
      <c r="F34" s="48">
        <v>1</v>
      </c>
      <c r="G34" s="48">
        <v>1</v>
      </c>
      <c r="H34" s="48">
        <v>1</v>
      </c>
      <c r="I34" s="48">
        <v>1</v>
      </c>
      <c r="J34" s="48">
        <v>1</v>
      </c>
      <c r="K34" s="48">
        <v>1</v>
      </c>
      <c r="L34" s="48">
        <v>1</v>
      </c>
      <c r="M34" s="48">
        <v>1</v>
      </c>
      <c r="N34" s="48">
        <v>1</v>
      </c>
      <c r="O34" s="48">
        <v>1</v>
      </c>
      <c r="P34" s="48">
        <v>1</v>
      </c>
      <c r="Q34" s="48">
        <v>1</v>
      </c>
      <c r="R34" s="48">
        <v>1</v>
      </c>
      <c r="S34" s="48">
        <v>1</v>
      </c>
      <c r="T34" s="48">
        <v>1</v>
      </c>
      <c r="U34" s="48">
        <v>1</v>
      </c>
      <c r="V34" s="48">
        <v>1</v>
      </c>
      <c r="W34" s="48">
        <v>1</v>
      </c>
      <c r="X34" s="48">
        <v>1</v>
      </c>
      <c r="Y34" s="48">
        <v>1</v>
      </c>
      <c r="Z34" s="48">
        <v>1</v>
      </c>
      <c r="AA34" s="48">
        <v>1</v>
      </c>
      <c r="AB34" s="48">
        <v>1</v>
      </c>
    </row>
    <row r="35" spans="1:28">
      <c r="B35" s="2"/>
      <c r="C35" s="42" t="s">
        <v>79</v>
      </c>
      <c r="D35" s="43">
        <f>SUM(D32:D34)</f>
        <v>90</v>
      </c>
      <c r="E35" s="8">
        <f t="shared" ref="E35:AB35" si="4">$B$32*E32+$B$33*E33+$B$34*E34</f>
        <v>0</v>
      </c>
      <c r="F35" s="8">
        <f t="shared" si="4"/>
        <v>0</v>
      </c>
      <c r="G35" s="8">
        <f t="shared" si="4"/>
        <v>0</v>
      </c>
      <c r="H35" s="8">
        <f t="shared" si="4"/>
        <v>0</v>
      </c>
      <c r="I35" s="8">
        <f t="shared" si="4"/>
        <v>0</v>
      </c>
      <c r="J35" s="50">
        <f t="shared" si="4"/>
        <v>0</v>
      </c>
      <c r="K35" s="8">
        <f t="shared" si="4"/>
        <v>90</v>
      </c>
      <c r="L35" s="8">
        <f t="shared" si="4"/>
        <v>0</v>
      </c>
      <c r="M35" s="8">
        <f t="shared" si="4"/>
        <v>0</v>
      </c>
      <c r="N35" s="8">
        <f t="shared" si="4"/>
        <v>0</v>
      </c>
      <c r="O35" s="8">
        <f t="shared" si="4"/>
        <v>0</v>
      </c>
      <c r="P35" s="8">
        <f t="shared" si="4"/>
        <v>0</v>
      </c>
      <c r="Q35" s="8">
        <f t="shared" si="4"/>
        <v>0</v>
      </c>
      <c r="R35" s="8">
        <f t="shared" si="4"/>
        <v>0</v>
      </c>
      <c r="S35" s="8">
        <f t="shared" si="4"/>
        <v>0</v>
      </c>
      <c r="T35" s="8">
        <f t="shared" si="4"/>
        <v>0</v>
      </c>
      <c r="U35" s="8">
        <f t="shared" si="4"/>
        <v>0</v>
      </c>
      <c r="V35" s="8">
        <f t="shared" si="4"/>
        <v>0</v>
      </c>
      <c r="W35" s="8">
        <f t="shared" si="4"/>
        <v>0</v>
      </c>
      <c r="X35" s="8">
        <f t="shared" si="4"/>
        <v>0</v>
      </c>
      <c r="Y35" s="8">
        <f t="shared" si="4"/>
        <v>0</v>
      </c>
      <c r="Z35" s="8">
        <f t="shared" si="4"/>
        <v>0</v>
      </c>
      <c r="AA35" s="8">
        <f t="shared" si="4"/>
        <v>0</v>
      </c>
      <c r="AB35" s="8">
        <f t="shared" si="4"/>
        <v>0</v>
      </c>
    </row>
    <row r="36" spans="1:28">
      <c r="B36" s="2"/>
      <c r="H36" s="35"/>
      <c r="J36" s="51"/>
    </row>
    <row r="37" spans="1:28">
      <c r="C37" s="42" t="s">
        <v>80</v>
      </c>
      <c r="D37" s="43">
        <f t="shared" ref="D37:AB37" si="5">D30+D35</f>
        <v>33.587410714285717</v>
      </c>
      <c r="E37" s="44">
        <f t="shared" si="5"/>
        <v>-1.6585714285714286</v>
      </c>
      <c r="F37" s="44">
        <f t="shared" si="5"/>
        <v>-1.6285714285714286</v>
      </c>
      <c r="G37" s="44">
        <f t="shared" si="5"/>
        <v>-1.6285714285714286</v>
      </c>
      <c r="H37" s="44">
        <f t="shared" si="5"/>
        <v>-1.6285714285714286</v>
      </c>
      <c r="I37" s="44">
        <f t="shared" si="5"/>
        <v>-0.72857142857142854</v>
      </c>
      <c r="J37" s="44">
        <f t="shared" si="5"/>
        <v>-0.72857142857142854</v>
      </c>
      <c r="K37" s="44">
        <f t="shared" si="5"/>
        <v>89.141428571428577</v>
      </c>
      <c r="L37" s="44">
        <f t="shared" si="5"/>
        <v>-10.736904761904762</v>
      </c>
      <c r="M37" s="44">
        <f t="shared" si="5"/>
        <v>-0.72857142857142854</v>
      </c>
      <c r="N37" s="44">
        <f t="shared" si="5"/>
        <v>-0.72857142857142854</v>
      </c>
      <c r="O37" s="44">
        <f t="shared" si="5"/>
        <v>-0.72857142857142854</v>
      </c>
      <c r="P37" s="44">
        <f t="shared" si="5"/>
        <v>-0.72857142857142854</v>
      </c>
      <c r="Q37" s="44">
        <f t="shared" si="5"/>
        <v>-9.9277380952380945</v>
      </c>
      <c r="R37" s="44">
        <f t="shared" si="5"/>
        <v>-0.52857142857142858</v>
      </c>
      <c r="S37" s="44">
        <f t="shared" si="5"/>
        <v>-0.52857142857142858</v>
      </c>
      <c r="T37" s="44">
        <f t="shared" si="5"/>
        <v>-0.52857142857142858</v>
      </c>
      <c r="U37" s="44">
        <f t="shared" si="5"/>
        <v>-0.52857142857142858</v>
      </c>
      <c r="V37" s="44">
        <f t="shared" si="5"/>
        <v>-1.9285714285714286</v>
      </c>
      <c r="W37" s="44">
        <f t="shared" si="5"/>
        <v>-10.292738095238096</v>
      </c>
      <c r="X37" s="44">
        <f t="shared" si="5"/>
        <v>-2.3919047619047618</v>
      </c>
      <c r="Y37" s="44">
        <f t="shared" si="5"/>
        <v>-2.2585714285714285</v>
      </c>
      <c r="Z37" s="44">
        <f t="shared" si="5"/>
        <v>-2.2585714285714285</v>
      </c>
      <c r="AA37" s="44">
        <f t="shared" si="5"/>
        <v>-0.82857142857142851</v>
      </c>
      <c r="AB37" s="44">
        <f t="shared" si="5"/>
        <v>-1.9004464285714286</v>
      </c>
    </row>
    <row r="39" spans="1:28">
      <c r="A39" t="s">
        <v>81</v>
      </c>
      <c r="B39" s="62">
        <f>Constants!B33</f>
        <v>390</v>
      </c>
      <c r="C39" s="54" t="s">
        <v>82</v>
      </c>
      <c r="E39" s="55" t="b">
        <f>IF(D40/$B$39&lt;Constants!$C$36,Constants!$B$36,IF(D40/$B$39&lt;Constants!$C$37,Constants!$B$37,IF(D40/$B$39&lt;Constants!$C$38,Constants!$B$38,IF(D40/$B$39&lt;Constants!$C$39,Constants!$B$39,IF(D40/$B$39&lt;Constants!$C$40,Constants!$B$40,IF(D40/$B$39&lt;Constants!$C$41,Constants!$B$41,IF(D40/$B$39&lt;Constants!$C$42,Constants!$B$42,IF(D40/$B$39&lt;Constants!$C$43,Constants!$B$43,IF(D40/$B$39&lt;Constants!$C$44,Constants!$B$44)))))))))</f>
        <v>0</v>
      </c>
      <c r="F39" s="55">
        <f>IF(E40/$B$39&lt;Constants!$C$36,Constants!$B$36,IF(E40/$B$39&lt;Constants!$C$37,Constants!$B$37,IF(E40/$B$39&lt;Constants!$C$38,Constants!$B$38,IF(E40/$B$39&lt;Constants!$C$39,Constants!$B$39,IF(E40/$B$39&lt;Constants!$C$40,Constants!$B$40,IF(E40/$B$39&lt;Constants!$C$41,Constants!$B$41,IF(E40/$B$39&lt;Constants!$C$42,Constants!$B$42,IF(E40/$B$39&lt;Constants!$C$43,Constants!$B$43,IF(E40/$B$39&lt;Constants!$C$44,Constants!$B$44)))))))))</f>
        <v>6.8250000000000011</v>
      </c>
      <c r="G39" s="55">
        <f>IF(F40/$B$39&lt;Constants!$C$36,Constants!$B$36,IF(F40/$B$39&lt;Constants!$C$37,Constants!$B$37,IF(F40/$B$39&lt;Constants!$C$38,Constants!$B$38,IF(F40/$B$39&lt;Constants!$C$39,Constants!$B$39,IF(F40/$B$39&lt;Constants!$C$40,Constants!$B$40,IF(F40/$B$39&lt;Constants!$C$41,Constants!$B$41,IF(F40/$B$39&lt;Constants!$C$42,Constants!$B$42,IF(F40/$B$39&lt;Constants!$C$43,Constants!$B$43,IF(F40/$B$39&lt;Constants!$C$44,Constants!$B$44)))))))))</f>
        <v>6.8250000000000011</v>
      </c>
      <c r="H39" s="55">
        <f>IF(G40/$B$39&lt;Constants!$C$36,Constants!$B$36,IF(G40/$B$39&lt;Constants!$C$37,Constants!$B$37,IF(G40/$B$39&lt;Constants!$C$38,Constants!$B$38,IF(G40/$B$39&lt;Constants!$C$39,Constants!$B$39,IF(G40/$B$39&lt;Constants!$C$40,Constants!$B$40,IF(G40/$B$39&lt;Constants!$C$41,Constants!$B$41,IF(G40/$B$39&lt;Constants!$C$42,Constants!$B$42,IF(G40/$B$39&lt;Constants!$C$43,Constants!$B$43,IF(G40/$B$39&lt;Constants!$C$44,Constants!$B$44)))))))))</f>
        <v>6.8250000000000011</v>
      </c>
      <c r="I39" s="55">
        <f>IF(H40/$B$39&lt;Constants!$C$36,Constants!$B$36,IF(H40/$B$39&lt;Constants!$C$37,Constants!$B$37,IF(H40/$B$39&lt;Constants!$C$38,Constants!$B$38,IF(H40/$B$39&lt;Constants!$C$39,Constants!$B$39,IF(H40/$B$39&lt;Constants!$C$40,Constants!$B$40,IF(H40/$B$39&lt;Constants!$C$41,Constants!$B$41,IF(H40/$B$39&lt;Constants!$C$42,Constants!$B$42,IF(H40/$B$39&lt;Constants!$C$43,Constants!$B$43,IF(H40/$B$39&lt;Constants!$C$44,Constants!$B$44)))))))))</f>
        <v>6.8250000000000011</v>
      </c>
      <c r="J39" s="55">
        <f>IF(I40/$B$39&lt;Constants!$C$36,Constants!$B$36,IF(I40/$B$39&lt;Constants!$C$37,Constants!$B$37,IF(I40/$B$39&lt;Constants!$C$38,Constants!$B$38,IF(I40/$B$39&lt;Constants!$C$39,Constants!$B$39,IF(I40/$B$39&lt;Constants!$C$40,Constants!$B$40,IF(I40/$B$39&lt;Constants!$C$41,Constants!$B$41,IF(I40/$B$39&lt;Constants!$C$42,Constants!$B$42,IF(I40/$B$39&lt;Constants!$C$43,Constants!$B$43,IF(I40/$B$39&lt;Constants!$C$44,Constants!$B$44)))))))))</f>
        <v>6.8250000000000011</v>
      </c>
      <c r="K39" s="55">
        <f>IF(J40/$B$39&lt;Constants!$C$36,Constants!$B$36,IF(J40/$B$39&lt;Constants!$C$37,Constants!$B$37,IF(J40/$B$39&lt;Constants!$C$38,Constants!$B$38,IF(J40/$B$39&lt;Constants!$C$39,Constants!$B$39,IF(J40/$B$39&lt;Constants!$C$40,Constants!$B$40,IF(J40/$B$39&lt;Constants!$C$41,Constants!$B$41,IF(J40/$B$39&lt;Constants!$C$42,Constants!$B$42,IF(J40/$B$39&lt;Constants!$C$43,Constants!$B$43,IF(J40/$B$39&lt;Constants!$C$44,Constants!$B$44)))))))))</f>
        <v>6.8250000000000011</v>
      </c>
      <c r="L39" s="55">
        <f>IF(K40/$B$39&lt;Constants!$C$36,Constants!$B$36,IF(K40/$B$39&lt;Constants!$C$37,Constants!$B$37,IF(K40/$B$39&lt;Constants!$C$38,Constants!$B$38,IF(K40/$B$39&lt;Constants!$C$39,Constants!$B$39,IF(K40/$B$39&lt;Constants!$C$40,Constants!$B$40,IF(K40/$B$39&lt;Constants!$C$41,Constants!$B$41,IF(K40/$B$39&lt;Constants!$C$42,Constants!$B$42,IF(K40/$B$39&lt;Constants!$C$43,Constants!$B$43,IF(K40/$B$39&lt;Constants!$C$44,Constants!$B$44)))))))))</f>
        <v>6.8250000000000011</v>
      </c>
      <c r="M39" s="55">
        <f>IF(L40/$B$39&lt;Constants!$C$36,Constants!$B$36,IF(L40/$B$39&lt;Constants!$C$37,Constants!$B$37,IF(L40/$B$39&lt;Constants!$C$38,Constants!$B$38,IF(L40/$B$39&lt;Constants!$C$39,Constants!$B$39,IF(L40/$B$39&lt;Constants!$C$40,Constants!$B$40,IF(L40/$B$39&lt;Constants!$C$41,Constants!$B$41,IF(L40/$B$39&lt;Constants!$C$42,Constants!$B$42,IF(L40/$B$39&lt;Constants!$C$43,Constants!$B$43,IF(L40/$B$39&lt;Constants!$C$44,Constants!$B$44)))))))))</f>
        <v>6.8250000000000011</v>
      </c>
      <c r="N39" s="55">
        <f>IF(M40/$B$39&lt;Constants!$C$36,Constants!$B$36,IF(M40/$B$39&lt;Constants!$C$37,Constants!$B$37,IF(M40/$B$39&lt;Constants!$C$38,Constants!$B$38,IF(M40/$B$39&lt;Constants!$C$39,Constants!$B$39,IF(M40/$B$39&lt;Constants!$C$40,Constants!$B$40,IF(M40/$B$39&lt;Constants!$C$41,Constants!$B$41,IF(M40/$B$39&lt;Constants!$C$42,Constants!$B$42,IF(M40/$B$39&lt;Constants!$C$43,Constants!$B$43,IF(M40/$B$39&lt;Constants!$C$44,Constants!$B$44)))))))))</f>
        <v>6.8250000000000011</v>
      </c>
      <c r="O39" s="55">
        <f>IF(N40/$B$39&lt;Constants!$C$36,Constants!$B$36,IF(N40/$B$39&lt;Constants!$C$37,Constants!$B$37,IF(N40/$B$39&lt;Constants!$C$38,Constants!$B$38,IF(N40/$B$39&lt;Constants!$C$39,Constants!$B$39,IF(N40/$B$39&lt;Constants!$C$40,Constants!$B$40,IF(N40/$B$39&lt;Constants!$C$41,Constants!$B$41,IF(N40/$B$39&lt;Constants!$C$42,Constants!$B$42,IF(N40/$B$39&lt;Constants!$C$43,Constants!$B$43,IF(N40/$B$39&lt;Constants!$C$44,Constants!$B$44)))))))))</f>
        <v>10.725</v>
      </c>
      <c r="P39" s="55">
        <f>IF(O40/$B$39&lt;Constants!$C$36,Constants!$B$36,IF(O40/$B$39&lt;Constants!$C$37,Constants!$B$37,IF(O40/$B$39&lt;Constants!$C$38,Constants!$B$38,IF(O40/$B$39&lt;Constants!$C$39,Constants!$B$39,IF(O40/$B$39&lt;Constants!$C$40,Constants!$B$40,IF(O40/$B$39&lt;Constants!$C$41,Constants!$B$41,IF(O40/$B$39&lt;Constants!$C$42,Constants!$B$42,IF(O40/$B$39&lt;Constants!$C$43,Constants!$B$43,IF(O40/$B$39&lt;Constants!$C$44,Constants!$B$44)))))))))</f>
        <v>10.725</v>
      </c>
      <c r="Q39" s="55">
        <f>IF(P40/$B$39&lt;Constants!$C$36,Constants!$B$36,IF(P40/$B$39&lt;Constants!$C$37,Constants!$B$37,IF(P40/$B$39&lt;Constants!$C$38,Constants!$B$38,IF(P40/$B$39&lt;Constants!$C$39,Constants!$B$39,IF(P40/$B$39&lt;Constants!$C$40,Constants!$B$40,IF(P40/$B$39&lt;Constants!$C$41,Constants!$B$41,IF(P40/$B$39&lt;Constants!$C$42,Constants!$B$42,IF(P40/$B$39&lt;Constants!$C$43,Constants!$B$43,IF(P40/$B$39&lt;Constants!$C$44,Constants!$B$44)))))))))</f>
        <v>10.725</v>
      </c>
      <c r="R39" s="55">
        <f>IF(Q40/$B$39&lt;Constants!$C$36,Constants!$B$36,IF(Q40/$B$39&lt;Constants!$C$37,Constants!$B$37,IF(Q40/$B$39&lt;Constants!$C$38,Constants!$B$38,IF(Q40/$B$39&lt;Constants!$C$39,Constants!$B$39,IF(Q40/$B$39&lt;Constants!$C$40,Constants!$B$40,IF(Q40/$B$39&lt;Constants!$C$41,Constants!$B$41,IF(Q40/$B$39&lt;Constants!$C$42,Constants!$B$42,IF(Q40/$B$39&lt;Constants!$C$43,Constants!$B$43,IF(Q40/$B$39&lt;Constants!$C$44,Constants!$B$44)))))))))</f>
        <v>10.725</v>
      </c>
      <c r="S39" s="55">
        <f>IF(R40/$B$39&lt;Constants!$C$36,Constants!$B$36,IF(R40/$B$39&lt;Constants!$C$37,Constants!$B$37,IF(R40/$B$39&lt;Constants!$C$38,Constants!$B$38,IF(R40/$B$39&lt;Constants!$C$39,Constants!$B$39,IF(R40/$B$39&lt;Constants!$C$40,Constants!$B$40,IF(R40/$B$39&lt;Constants!$C$41,Constants!$B$41,IF(R40/$B$39&lt;Constants!$C$42,Constants!$B$42,IF(R40/$B$39&lt;Constants!$C$43,Constants!$B$43,IF(R40/$B$39&lt;Constants!$C$44,Constants!$B$44)))))))))</f>
        <v>10.725</v>
      </c>
      <c r="T39" s="55">
        <f>IF(S40/$B$39&lt;Constants!$C$36,Constants!$B$36,IF(S40/$B$39&lt;Constants!$C$37,Constants!$B$37,IF(S40/$B$39&lt;Constants!$C$38,Constants!$B$38,IF(S40/$B$39&lt;Constants!$C$39,Constants!$B$39,IF(S40/$B$39&lt;Constants!$C$40,Constants!$B$40,IF(S40/$B$39&lt;Constants!$C$41,Constants!$B$41,IF(S40/$B$39&lt;Constants!$C$42,Constants!$B$42,IF(S40/$B$39&lt;Constants!$C$43,Constants!$B$43,IF(S40/$B$39&lt;Constants!$C$44,Constants!$B$44)))))))))</f>
        <v>10.725</v>
      </c>
      <c r="U39" s="55">
        <f>IF(T40/$B$39&lt;Constants!$C$36,Constants!$B$36,IF(T40/$B$39&lt;Constants!$C$37,Constants!$B$37,IF(T40/$B$39&lt;Constants!$C$38,Constants!$B$38,IF(T40/$B$39&lt;Constants!$C$39,Constants!$B$39,IF(T40/$B$39&lt;Constants!$C$40,Constants!$B$40,IF(T40/$B$39&lt;Constants!$C$41,Constants!$B$41,IF(T40/$B$39&lt;Constants!$C$42,Constants!$B$42,IF(T40/$B$39&lt;Constants!$C$43,Constants!$B$43,IF(T40/$B$39&lt;Constants!$C$44,Constants!$B$44)))))))))</f>
        <v>10.725</v>
      </c>
      <c r="V39" s="55">
        <f>IF(U40/$B$39&lt;Constants!$C$36,Constants!$B$36,IF(U40/$B$39&lt;Constants!$C$37,Constants!$B$37,IF(U40/$B$39&lt;Constants!$C$38,Constants!$B$38,IF(U40/$B$39&lt;Constants!$C$39,Constants!$B$39,IF(U40/$B$39&lt;Constants!$C$40,Constants!$B$40,IF(U40/$B$39&lt;Constants!$C$41,Constants!$B$41,IF(U40/$B$39&lt;Constants!$C$42,Constants!$B$42,IF(U40/$B$39&lt;Constants!$C$43,Constants!$B$43,IF(U40/$B$39&lt;Constants!$C$44,Constants!$B$44)))))))))</f>
        <v>10.725</v>
      </c>
      <c r="W39" s="55">
        <f>IF(V40/$B$39&lt;Constants!$C$36,Constants!$B$36,IF(V40/$B$39&lt;Constants!$C$37,Constants!$B$37,IF(V40/$B$39&lt;Constants!$C$38,Constants!$B$38,IF(V40/$B$39&lt;Constants!$C$39,Constants!$B$39,IF(V40/$B$39&lt;Constants!$C$40,Constants!$B$40,IF(V40/$B$39&lt;Constants!$C$41,Constants!$B$41,IF(V40/$B$39&lt;Constants!$C$42,Constants!$B$42,IF(V40/$B$39&lt;Constants!$C$43,Constants!$B$43,IF(V40/$B$39&lt;Constants!$C$44,Constants!$B$44)))))))))</f>
        <v>15.6</v>
      </c>
      <c r="X39" s="55">
        <f>IF(W40/$B$39&lt;Constants!$C$36,Constants!$B$36,IF(W40/$B$39&lt;Constants!$C$37,Constants!$B$37,IF(W40/$B$39&lt;Constants!$C$38,Constants!$B$38,IF(W40/$B$39&lt;Constants!$C$39,Constants!$B$39,IF(W40/$B$39&lt;Constants!$C$40,Constants!$B$40,IF(W40/$B$39&lt;Constants!$C$41,Constants!$B$41,IF(W40/$B$39&lt;Constants!$C$42,Constants!$B$42,IF(W40/$B$39&lt;Constants!$C$43,Constants!$B$43,IF(W40/$B$39&lt;Constants!$C$44,Constants!$B$44)))))))))</f>
        <v>15.6</v>
      </c>
      <c r="Y39" s="55">
        <f>IF(X40/$B$39&lt;Constants!$C$36,Constants!$B$36,IF(X40/$B$39&lt;Constants!$C$37,Constants!$B$37,IF(X40/$B$39&lt;Constants!$C$38,Constants!$B$38,IF(X40/$B$39&lt;Constants!$C$39,Constants!$B$39,IF(X40/$B$39&lt;Constants!$C$40,Constants!$B$40,IF(X40/$B$39&lt;Constants!$C$41,Constants!$B$41,IF(X40/$B$39&lt;Constants!$C$42,Constants!$B$42,IF(X40/$B$39&lt;Constants!$C$43,Constants!$B$43,IF(X40/$B$39&lt;Constants!$C$44,Constants!$B$44)))))))))</f>
        <v>15.6</v>
      </c>
      <c r="Z39" s="55">
        <f>IF(Y40/$B$39&lt;Constants!$C$36,Constants!$B$36,IF(Y40/$B$39&lt;Constants!$C$37,Constants!$B$37,IF(Y40/$B$39&lt;Constants!$C$38,Constants!$B$38,IF(Y40/$B$39&lt;Constants!$C$39,Constants!$B$39,IF(Y40/$B$39&lt;Constants!$C$40,Constants!$B$40,IF(Y40/$B$39&lt;Constants!$C$41,Constants!$B$41,IF(Y40/$B$39&lt;Constants!$C$42,Constants!$B$42,IF(Y40/$B$39&lt;Constants!$C$43,Constants!$B$43,IF(Y40/$B$39&lt;Constants!$C$44,Constants!$B$44)))))))))</f>
        <v>15.6</v>
      </c>
      <c r="AA39" s="55">
        <f>IF(Z40/$B$39&lt;Constants!$C$36,Constants!$B$36,IF(Z40/$B$39&lt;Constants!$C$37,Constants!$B$37,IF(Z40/$B$39&lt;Constants!$C$38,Constants!$B$38,IF(Z40/$B$39&lt;Constants!$C$39,Constants!$B$39,IF(Z40/$B$39&lt;Constants!$C$40,Constants!$B$40,IF(Z40/$B$39&lt;Constants!$C$41,Constants!$B$41,IF(Z40/$B$39&lt;Constants!$C$42,Constants!$B$42,IF(Z40/$B$39&lt;Constants!$C$43,Constants!$B$43,IF(Z40/$B$39&lt;Constants!$C$44,Constants!$B$44)))))))))</f>
        <v>23.4</v>
      </c>
      <c r="AB39" s="55">
        <f>IF(AA40/$B$39&lt;Constants!$C$36,Constants!$B$36,IF(AA40/$B$39&lt;Constants!$C$37,Constants!$B$37,IF(AA40/$B$39&lt;Constants!$C$38,Constants!$B$38,IF(AA40/$B$39&lt;Constants!$C$39,Constants!$B$39,IF(AA40/$B$39&lt;Constants!$C$40,Constants!$B$40,IF(AA40/$B$39&lt;Constants!$C$41,Constants!$B$41,IF(AA40/$B$39&lt;Constants!$C$42,Constants!$B$42,IF(AA40/$B$39&lt;Constants!$C$43,Constants!$B$43,IF(AA40/$B$39&lt;Constants!$C$44,Constants!$B$44)))))))))</f>
        <v>23.4</v>
      </c>
    </row>
    <row r="40" spans="1:28">
      <c r="C40" t="s">
        <v>84</v>
      </c>
      <c r="D40" s="56">
        <f>B39</f>
        <v>390</v>
      </c>
      <c r="E40" s="57">
        <f>IF(AND(D40+E$37&gt;$B$39,E$37&lt;E39),$B$39,IF(E$37&lt;0,D40+E$37/Constants!$B$34,IF(E$37&gt;E$39,D40+E39*Constants!$B$34,D40+E$37*Constants!$B$34)))</f>
        <v>387.9267857142857</v>
      </c>
      <c r="F40" s="57">
        <f>IF(AND(E40+F$37&gt;$B$39,F$37&lt;F39),$B$39,IF(F$37&lt;0,E40+F$37/Constants!$B$34,IF(F$37&gt;F$39,E40+F39*Constants!$B$34,E40+F$37*Constants!$B$34)))</f>
        <v>385.89107142857142</v>
      </c>
      <c r="G40" s="57">
        <f>IF(AND(F40+G$37&gt;$B$39,G$37&lt;G39),$B$39,IF(G$37&lt;0,F40+G$37/Constants!$B$34,IF(G$37&gt;G$39,F40+G39*Constants!$B$34,F40+G$37*Constants!$B$34)))</f>
        <v>383.85535714285714</v>
      </c>
      <c r="H40" s="57">
        <f>IF(AND(G40+H$37&gt;$B$39,H$37&lt;H39),$B$39,IF(H$37&lt;0,G40+H$37/Constants!$B$34,IF(H$37&gt;H$39,G40+H39*Constants!$B$34,G40+H$37*Constants!$B$34)))</f>
        <v>381.81964285714287</v>
      </c>
      <c r="I40" s="57">
        <f>IF(AND(H40+I$37&gt;$B$39,I$37&lt;I39),$B$39,IF(I$37&lt;0,H40+I$37/Constants!$B$34,IF(I$37&gt;I$39,H40+I39*Constants!$B$34,H40+I$37*Constants!$B$34)))</f>
        <v>380.90892857142859</v>
      </c>
      <c r="J40" s="57">
        <f>IF(AND(I40+J$37&gt;$B$39,J$37&lt;J39),$B$39,IF(J$37&lt;0,I40+J$37/Constants!$B$34,IF(J$37&gt;J$39,I40+J39*Constants!$B$34,I40+J$37*Constants!$B$34)))</f>
        <v>379.99821428571431</v>
      </c>
      <c r="K40" s="57">
        <f>IF(AND(J40+K$37&gt;$B$39,K$37&lt;K39),$B$39,IF(K$37&lt;0,J40+K$37/Constants!$B$34,IF(K$37&gt;K$39,J40+K39*Constants!$B$34,J40+K$37*Constants!$B$34)))</f>
        <v>385.45821428571429</v>
      </c>
      <c r="L40" s="57">
        <f>IF(AND(K40+L$37&gt;$B$39,L$37&lt;L39),$B$39,IF(L$37&lt;0,K40+L$37/Constants!$B$34,IF(L$37&gt;L$39,K40+L39*Constants!$B$34,K40+L$37*Constants!$B$34)))</f>
        <v>372.03708333333333</v>
      </c>
      <c r="M40" s="57">
        <f>IF(AND(L40+M$37&gt;$B$39,M$37&lt;M39),$B$39,IF(M$37&lt;0,L40+M$37/Constants!$B$34,IF(M$37&gt;M$39,L40+M39*Constants!$B$34,L40+M$37*Constants!$B$34)))</f>
        <v>371.12636904761905</v>
      </c>
      <c r="N40" s="57">
        <f>IF(AND(M40+N$37&gt;$B$39,N$37&lt;N39),$B$39,IF(N$37&lt;0,M40+N$37/Constants!$B$34,IF(N$37&gt;N$39,M40+N39*Constants!$B$34,M40+N$37*Constants!$B$34)))</f>
        <v>370.21565476190477</v>
      </c>
      <c r="O40" s="57">
        <f>IF(AND(N40+O$37&gt;$B$39,O$37&lt;O39),$B$39,IF(O$37&lt;0,N40+O$37/Constants!$B$34,IF(O$37&gt;O$39,N40+O39*Constants!$B$34,N40+O$37*Constants!$B$34)))</f>
        <v>369.3049404761905</v>
      </c>
      <c r="P40" s="57">
        <f>IF(AND(O40+P$37&gt;$B$39,P$37&lt;P39),$B$39,IF(P$37&lt;0,O40+P$37/Constants!$B$34,IF(P$37&gt;P$39,O40+P39*Constants!$B$34,O40+P$37*Constants!$B$34)))</f>
        <v>368.39422619047622</v>
      </c>
      <c r="Q40" s="57">
        <f>IF(AND(P40+Q$37&gt;$B$39,Q$37&lt;Q39),$B$39,IF(Q$37&lt;0,P40+Q$37/Constants!$B$34,IF(Q$37&gt;Q$39,P40+Q39*Constants!$B$34,P40+Q$37*Constants!$B$34)))</f>
        <v>355.98455357142859</v>
      </c>
      <c r="R40" s="57">
        <f>IF(AND(Q40+R$37&gt;$B$39,R$37&lt;R39),$B$39,IF(R$37&lt;0,Q40+R$37/Constants!$B$34,IF(R$37&gt;R$39,Q40+R39*Constants!$B$34,Q40+R$37*Constants!$B$34)))</f>
        <v>355.32383928571431</v>
      </c>
      <c r="S40" s="57">
        <f>IF(AND(R40+S$37&gt;$B$39,S$37&lt;S39),$B$39,IF(S$37&lt;0,R40+S$37/Constants!$B$34,IF(S$37&gt;S$39,R40+S39*Constants!$B$34,R40+S$37*Constants!$B$34)))</f>
        <v>354.66312500000004</v>
      </c>
      <c r="T40" s="57">
        <f>IF(AND(S40+T$37&gt;$B$39,T$37&lt;T39),$B$39,IF(T$37&lt;0,S40+T$37/Constants!$B$34,IF(T$37&gt;T$39,S40+T39*Constants!$B$34,S40+T$37*Constants!$B$34)))</f>
        <v>354.00241071428576</v>
      </c>
      <c r="U40" s="57">
        <f>IF(AND(T40+U$37&gt;$B$39,U$37&lt;U39),$B$39,IF(U$37&lt;0,T40+U$37/Constants!$B$34,IF(U$37&gt;U$39,T40+U39*Constants!$B$34,T40+U$37*Constants!$B$34)))</f>
        <v>353.34169642857148</v>
      </c>
      <c r="V40" s="57">
        <f>IF(AND(U40+V$37&gt;$B$39,V$37&lt;V39),$B$39,IF(V$37&lt;0,U40+V$37/Constants!$B$34,IF(V$37&gt;V$39,U40+V39*Constants!$B$34,U40+V$37*Constants!$B$34)))</f>
        <v>350.9309821428572</v>
      </c>
      <c r="W40" s="57">
        <f>IF(AND(V40+W$37&gt;$B$39,W$37&lt;W39),$B$39,IF(W$37&lt;0,V40+W$37/Constants!$B$34,IF(W$37&gt;W$39,V40+W39*Constants!$B$34,V40+W$37*Constants!$B$34)))</f>
        <v>338.06505952380957</v>
      </c>
      <c r="X40" s="57">
        <f>IF(AND(W40+X$37&gt;$B$39,X$37&lt;X39),$B$39,IF(X$37&lt;0,W40+X$37/Constants!$B$34,IF(X$37&gt;X$39,W40+X39*Constants!$B$34,W40+X$37*Constants!$B$34)))</f>
        <v>335.07517857142864</v>
      </c>
      <c r="Y40" s="57">
        <f>IF(AND(X40+Y$37&gt;$B$39,Y$37&lt;Y39),$B$39,IF(Y$37&lt;0,X40+Y$37/Constants!$B$34,IF(Y$37&gt;Y$39,X40+Y39*Constants!$B$34,X40+Y$37*Constants!$B$34)))</f>
        <v>332.25196428571434</v>
      </c>
      <c r="Z40" s="57">
        <f>IF(AND(Y40+Z$37&gt;$B$39,Z$37&lt;Z39),$B$39,IF(Z$37&lt;0,Y40+Z$37/Constants!$B$34,IF(Z$37&gt;Z$39,Y40+Z39*Constants!$B$34,Y40+Z$37*Constants!$B$34)))</f>
        <v>329.42875000000004</v>
      </c>
      <c r="AA40" s="57">
        <f>IF(AND(Z40+AA$37&gt;$B$39,AA$37&lt;AA39),$B$39,IF(AA$37&lt;0,Z40+AA$37/Constants!$B$34,IF(AA$37&gt;AA$39,Z40+AA39*Constants!$B$34,Z40+AA$37*Constants!$B$34)))</f>
        <v>328.39303571428576</v>
      </c>
      <c r="AB40" s="57">
        <f>IF(AND(AA40+AB$37&gt;$B$39,AB$37&lt;AB39),$B$39,IF(AB$37&lt;0,AA40+AB$37/Constants!$B$34,IF(AB$37&gt;AB$39,AA40+AB39*Constants!$B$34,AA40+AB$37*Constants!$B$34)))</f>
        <v>326.01747767857148</v>
      </c>
    </row>
    <row r="41" spans="1:28">
      <c r="C41" s="54" t="s">
        <v>82</v>
      </c>
      <c r="D41" s="58"/>
      <c r="E41" s="55">
        <f>IF(D42/$B$39&lt;Constants!$C$36,Constants!$B$36,IF(D42/$B$39&lt;Constants!$C$37,Constants!$B$37,IF(D42/$B$39&lt;Constants!$C$38,Constants!$B$38,IF(D42/$B$39&lt;Constants!$C$39,Constants!$B$39,IF(D42/$B$39&lt;Constants!$C$40,Constants!$B$40,IF(D42/$B$39&lt;Constants!$C$41,Constants!$B$41,IF(D42/$B$39&lt;Constants!$C$42,Constants!$B$42,IF(D42/$B$39&lt;Constants!$C$43,Constants!$B$43,IF(D42/$B$39&lt;Constants!$C$44,Constants!$B$44)))))))))</f>
        <v>23.4</v>
      </c>
      <c r="F41" s="55">
        <f>IF(E42/$B$39&lt;Constants!$C$36,Constants!$B$36,IF(E42/$B$39&lt;Constants!$C$37,Constants!$B$37,IF(E42/$B$39&lt;Constants!$C$38,Constants!$B$38,IF(E42/$B$39&lt;Constants!$C$39,Constants!$B$39,IF(E42/$B$39&lt;Constants!$C$40,Constants!$B$40,IF(E42/$B$39&lt;Constants!$C$41,Constants!$B$41,IF(E42/$B$39&lt;Constants!$C$42,Constants!$B$42,IF(E42/$B$39&lt;Constants!$C$43,Constants!$B$43,IF(E42/$B$39&lt;Constants!$C$44,Constants!$B$44)))))))))</f>
        <v>23.4</v>
      </c>
      <c r="G41" s="55">
        <f>IF(F42/$B$39&lt;Constants!$C$36,Constants!$B$36,IF(F42/$B$39&lt;Constants!$C$37,Constants!$B$37,IF(F42/$B$39&lt;Constants!$C$38,Constants!$B$38,IF(F42/$B$39&lt;Constants!$C$39,Constants!$B$39,IF(F42/$B$39&lt;Constants!$C$40,Constants!$B$40,IF(F42/$B$39&lt;Constants!$C$41,Constants!$B$41,IF(F42/$B$39&lt;Constants!$C$42,Constants!$B$42,IF(F42/$B$39&lt;Constants!$C$43,Constants!$B$43,IF(F42/$B$39&lt;Constants!$C$44,Constants!$B$44)))))))))</f>
        <v>23.4</v>
      </c>
      <c r="H41" s="55">
        <f>IF(G42/$B$39&lt;Constants!$C$36,Constants!$B$36,IF(G42/$B$39&lt;Constants!$C$37,Constants!$B$37,IF(G42/$B$39&lt;Constants!$C$38,Constants!$B$38,IF(G42/$B$39&lt;Constants!$C$39,Constants!$B$39,IF(G42/$B$39&lt;Constants!$C$40,Constants!$B$40,IF(G42/$B$39&lt;Constants!$C$41,Constants!$B$41,IF(G42/$B$39&lt;Constants!$C$42,Constants!$B$42,IF(G42/$B$39&lt;Constants!$C$43,Constants!$B$43,IF(G42/$B$39&lt;Constants!$C$44,Constants!$B$44)))))))))</f>
        <v>23.4</v>
      </c>
      <c r="I41" s="55">
        <f>IF(H42/$B$39&lt;Constants!$C$36,Constants!$B$36,IF(H42/$B$39&lt;Constants!$C$37,Constants!$B$37,IF(H42/$B$39&lt;Constants!$C$38,Constants!$B$38,IF(H42/$B$39&lt;Constants!$C$39,Constants!$B$39,IF(H42/$B$39&lt;Constants!$C$40,Constants!$B$40,IF(H42/$B$39&lt;Constants!$C$41,Constants!$B$41,IF(H42/$B$39&lt;Constants!$C$42,Constants!$B$42,IF(H42/$B$39&lt;Constants!$C$43,Constants!$B$43,IF(H42/$B$39&lt;Constants!$C$44,Constants!$B$44)))))))))</f>
        <v>23.4</v>
      </c>
      <c r="J41" s="55">
        <f>IF(I42/$B$39&lt;Constants!$C$36,Constants!$B$36,IF(I42/$B$39&lt;Constants!$C$37,Constants!$B$37,IF(I42/$B$39&lt;Constants!$C$38,Constants!$B$38,IF(I42/$B$39&lt;Constants!$C$39,Constants!$B$39,IF(I42/$B$39&lt;Constants!$C$40,Constants!$B$40,IF(I42/$B$39&lt;Constants!$C$41,Constants!$B$41,IF(I42/$B$39&lt;Constants!$C$42,Constants!$B$42,IF(I42/$B$39&lt;Constants!$C$43,Constants!$B$43,IF(I42/$B$39&lt;Constants!$C$44,Constants!$B$44)))))))))</f>
        <v>23.4</v>
      </c>
      <c r="K41" s="55">
        <f>IF(J42/$B$39&lt;Constants!$C$36,Constants!$B$36,IF(J42/$B$39&lt;Constants!$C$37,Constants!$B$37,IF(J42/$B$39&lt;Constants!$C$38,Constants!$B$38,IF(J42/$B$39&lt;Constants!$C$39,Constants!$B$39,IF(J42/$B$39&lt;Constants!$C$40,Constants!$B$40,IF(J42/$B$39&lt;Constants!$C$41,Constants!$B$41,IF(J42/$B$39&lt;Constants!$C$42,Constants!$B$42,IF(J42/$B$39&lt;Constants!$C$43,Constants!$B$43,IF(J42/$B$39&lt;Constants!$C$44,Constants!$B$44)))))))))</f>
        <v>23.4</v>
      </c>
      <c r="L41" s="55">
        <f>IF(K42/$B$39&lt;Constants!$C$36,Constants!$B$36,IF(K42/$B$39&lt;Constants!$C$37,Constants!$B$37,IF(K42/$B$39&lt;Constants!$C$38,Constants!$B$38,IF(K42/$B$39&lt;Constants!$C$39,Constants!$B$39,IF(K42/$B$39&lt;Constants!$C$40,Constants!$B$40,IF(K42/$B$39&lt;Constants!$C$41,Constants!$B$41,IF(K42/$B$39&lt;Constants!$C$42,Constants!$B$42,IF(K42/$B$39&lt;Constants!$C$43,Constants!$B$43,IF(K42/$B$39&lt;Constants!$C$44,Constants!$B$44)))))))))</f>
        <v>15.6</v>
      </c>
      <c r="M41" s="55">
        <f>IF(L42/$B$39&lt;Constants!$C$36,Constants!$B$36,IF(L42/$B$39&lt;Constants!$C$37,Constants!$B$37,IF(L42/$B$39&lt;Constants!$C$38,Constants!$B$38,IF(L42/$B$39&lt;Constants!$C$39,Constants!$B$39,IF(L42/$B$39&lt;Constants!$C$40,Constants!$B$40,IF(L42/$B$39&lt;Constants!$C$41,Constants!$B$41,IF(L42/$B$39&lt;Constants!$C$42,Constants!$B$42,IF(L42/$B$39&lt;Constants!$C$43,Constants!$B$43,IF(L42/$B$39&lt;Constants!$C$44,Constants!$B$44)))))))))</f>
        <v>23.4</v>
      </c>
      <c r="N41" s="55">
        <f>IF(M42/$B$39&lt;Constants!$C$36,Constants!$B$36,IF(M42/$B$39&lt;Constants!$C$37,Constants!$B$37,IF(M42/$B$39&lt;Constants!$C$38,Constants!$B$38,IF(M42/$B$39&lt;Constants!$C$39,Constants!$B$39,IF(M42/$B$39&lt;Constants!$C$40,Constants!$B$40,IF(M42/$B$39&lt;Constants!$C$41,Constants!$B$41,IF(M42/$B$39&lt;Constants!$C$42,Constants!$B$42,IF(M42/$B$39&lt;Constants!$C$43,Constants!$B$43,IF(M42/$B$39&lt;Constants!$C$44,Constants!$B$44)))))))))</f>
        <v>23.4</v>
      </c>
      <c r="O41" s="55">
        <f>IF(N42/$B$39&lt;Constants!$C$36,Constants!$B$36,IF(N42/$B$39&lt;Constants!$C$37,Constants!$B$37,IF(N42/$B$39&lt;Constants!$C$38,Constants!$B$38,IF(N42/$B$39&lt;Constants!$C$39,Constants!$B$39,IF(N42/$B$39&lt;Constants!$C$40,Constants!$B$40,IF(N42/$B$39&lt;Constants!$C$41,Constants!$B$41,IF(N42/$B$39&lt;Constants!$C$42,Constants!$B$42,IF(N42/$B$39&lt;Constants!$C$43,Constants!$B$43,IF(N42/$B$39&lt;Constants!$C$44,Constants!$B$44)))))))))</f>
        <v>23.4</v>
      </c>
      <c r="P41" s="55">
        <f>IF(O42/$B$39&lt;Constants!$C$36,Constants!$B$36,IF(O42/$B$39&lt;Constants!$C$37,Constants!$B$37,IF(O42/$B$39&lt;Constants!$C$38,Constants!$B$38,IF(O42/$B$39&lt;Constants!$C$39,Constants!$B$39,IF(O42/$B$39&lt;Constants!$C$40,Constants!$B$40,IF(O42/$B$39&lt;Constants!$C$41,Constants!$B$41,IF(O42/$B$39&lt;Constants!$C$42,Constants!$B$42,IF(O42/$B$39&lt;Constants!$C$43,Constants!$B$43,IF(O42/$B$39&lt;Constants!$C$44,Constants!$B$44)))))))))</f>
        <v>23.4</v>
      </c>
      <c r="Q41" s="55">
        <f>IF(P42/$B$39&lt;Constants!$C$36,Constants!$B$36,IF(P42/$B$39&lt;Constants!$C$37,Constants!$B$37,IF(P42/$B$39&lt;Constants!$C$38,Constants!$B$38,IF(P42/$B$39&lt;Constants!$C$39,Constants!$B$39,IF(P42/$B$39&lt;Constants!$C$40,Constants!$B$40,IF(P42/$B$39&lt;Constants!$C$41,Constants!$B$41,IF(P42/$B$39&lt;Constants!$C$42,Constants!$B$42,IF(P42/$B$39&lt;Constants!$C$43,Constants!$B$43,IF(P42/$B$39&lt;Constants!$C$44,Constants!$B$44)))))))))</f>
        <v>23.4</v>
      </c>
      <c r="R41" s="55">
        <f>IF(Q42/$B$39&lt;Constants!$C$36,Constants!$B$36,IF(Q42/$B$39&lt;Constants!$C$37,Constants!$B$37,IF(Q42/$B$39&lt;Constants!$C$38,Constants!$B$38,IF(Q42/$B$39&lt;Constants!$C$39,Constants!$B$39,IF(Q42/$B$39&lt;Constants!$C$40,Constants!$B$40,IF(Q42/$B$39&lt;Constants!$C$41,Constants!$B$41,IF(Q42/$B$39&lt;Constants!$C$42,Constants!$B$42,IF(Q42/$B$39&lt;Constants!$C$43,Constants!$B$43,IF(Q42/$B$39&lt;Constants!$C$44,Constants!$B$44)))))))))</f>
        <v>31.2</v>
      </c>
      <c r="S41" s="55">
        <f>IF(R42/$B$39&lt;Constants!$C$36,Constants!$B$36,IF(R42/$B$39&lt;Constants!$C$37,Constants!$B$37,IF(R42/$B$39&lt;Constants!$C$38,Constants!$B$38,IF(R42/$B$39&lt;Constants!$C$39,Constants!$B$39,IF(R42/$B$39&lt;Constants!$C$40,Constants!$B$40,IF(R42/$B$39&lt;Constants!$C$41,Constants!$B$41,IF(R42/$B$39&lt;Constants!$C$42,Constants!$B$42,IF(R42/$B$39&lt;Constants!$C$43,Constants!$B$43,IF(R42/$B$39&lt;Constants!$C$44,Constants!$B$44)))))))))</f>
        <v>31.2</v>
      </c>
      <c r="T41" s="55">
        <f>IF(S42/$B$39&lt;Constants!$C$36,Constants!$B$36,IF(S42/$B$39&lt;Constants!$C$37,Constants!$B$37,IF(S42/$B$39&lt;Constants!$C$38,Constants!$B$38,IF(S42/$B$39&lt;Constants!$C$39,Constants!$B$39,IF(S42/$B$39&lt;Constants!$C$40,Constants!$B$40,IF(S42/$B$39&lt;Constants!$C$41,Constants!$B$41,IF(S42/$B$39&lt;Constants!$C$42,Constants!$B$42,IF(S42/$B$39&lt;Constants!$C$43,Constants!$B$43,IF(S42/$B$39&lt;Constants!$C$44,Constants!$B$44)))))))))</f>
        <v>31.2</v>
      </c>
      <c r="U41" s="55">
        <f>IF(T42/$B$39&lt;Constants!$C$36,Constants!$B$36,IF(T42/$B$39&lt;Constants!$C$37,Constants!$B$37,IF(T42/$B$39&lt;Constants!$C$38,Constants!$B$38,IF(T42/$B$39&lt;Constants!$C$39,Constants!$B$39,IF(T42/$B$39&lt;Constants!$C$40,Constants!$B$40,IF(T42/$B$39&lt;Constants!$C$41,Constants!$B$41,IF(T42/$B$39&lt;Constants!$C$42,Constants!$B$42,IF(T42/$B$39&lt;Constants!$C$43,Constants!$B$43,IF(T42/$B$39&lt;Constants!$C$44,Constants!$B$44)))))))))</f>
        <v>31.2</v>
      </c>
      <c r="V41" s="55">
        <f>IF(U42/$B$39&lt;Constants!$C$36,Constants!$B$36,IF(U42/$B$39&lt;Constants!$C$37,Constants!$B$37,IF(U42/$B$39&lt;Constants!$C$38,Constants!$B$38,IF(U42/$B$39&lt;Constants!$C$39,Constants!$B$39,IF(U42/$B$39&lt;Constants!$C$40,Constants!$B$40,IF(U42/$B$39&lt;Constants!$C$41,Constants!$B$41,IF(U42/$B$39&lt;Constants!$C$42,Constants!$B$42,IF(U42/$B$39&lt;Constants!$C$43,Constants!$B$43,IF(U42/$B$39&lt;Constants!$C$44,Constants!$B$44)))))))))</f>
        <v>31.2</v>
      </c>
      <c r="W41" s="55">
        <f>IF(V42/$B$39&lt;Constants!$C$36,Constants!$B$36,IF(V42/$B$39&lt;Constants!$C$37,Constants!$B$37,IF(V42/$B$39&lt;Constants!$C$38,Constants!$B$38,IF(V42/$B$39&lt;Constants!$C$39,Constants!$B$39,IF(V42/$B$39&lt;Constants!$C$40,Constants!$B$40,IF(V42/$B$39&lt;Constants!$C$41,Constants!$B$41,IF(V42/$B$39&lt;Constants!$C$42,Constants!$B$42,IF(V42/$B$39&lt;Constants!$C$43,Constants!$B$43,IF(V42/$B$39&lt;Constants!$C$44,Constants!$B$44)))))))))</f>
        <v>31.2</v>
      </c>
      <c r="X41" s="55">
        <f>IF(W42/$B$39&lt;Constants!$C$36,Constants!$B$36,IF(W42/$B$39&lt;Constants!$C$37,Constants!$B$37,IF(W42/$B$39&lt;Constants!$C$38,Constants!$B$38,IF(W42/$B$39&lt;Constants!$C$39,Constants!$B$39,IF(W42/$B$39&lt;Constants!$C$40,Constants!$B$40,IF(W42/$B$39&lt;Constants!$C$41,Constants!$B$41,IF(W42/$B$39&lt;Constants!$C$42,Constants!$B$42,IF(W42/$B$39&lt;Constants!$C$43,Constants!$B$43,IF(W42/$B$39&lt;Constants!$C$44,Constants!$B$44)))))))))</f>
        <v>46.8</v>
      </c>
      <c r="Y41" s="55">
        <f>IF(X42/$B$39&lt;Constants!$C$36,Constants!$B$36,IF(X42/$B$39&lt;Constants!$C$37,Constants!$B$37,IF(X42/$B$39&lt;Constants!$C$38,Constants!$B$38,IF(X42/$B$39&lt;Constants!$C$39,Constants!$B$39,IF(X42/$B$39&lt;Constants!$C$40,Constants!$B$40,IF(X42/$B$39&lt;Constants!$C$41,Constants!$B$41,IF(X42/$B$39&lt;Constants!$C$42,Constants!$B$42,IF(X42/$B$39&lt;Constants!$C$43,Constants!$B$43,IF(X42/$B$39&lt;Constants!$C$44,Constants!$B$44)))))))))</f>
        <v>46.8</v>
      </c>
      <c r="Z41" s="55">
        <f>IF(Y42/$B$39&lt;Constants!$C$36,Constants!$B$36,IF(Y42/$B$39&lt;Constants!$C$37,Constants!$B$37,IF(Y42/$B$39&lt;Constants!$C$38,Constants!$B$38,IF(Y42/$B$39&lt;Constants!$C$39,Constants!$B$39,IF(Y42/$B$39&lt;Constants!$C$40,Constants!$B$40,IF(Y42/$B$39&lt;Constants!$C$41,Constants!$B$41,IF(Y42/$B$39&lt;Constants!$C$42,Constants!$B$42,IF(Y42/$B$39&lt;Constants!$C$43,Constants!$B$43,IF(Y42/$B$39&lt;Constants!$C$44,Constants!$B$44)))))))))</f>
        <v>46.8</v>
      </c>
      <c r="AA41" s="55">
        <f>IF(Z42/$B$39&lt;Constants!$C$36,Constants!$B$36,IF(Z42/$B$39&lt;Constants!$C$37,Constants!$B$37,IF(Z42/$B$39&lt;Constants!$C$38,Constants!$B$38,IF(Z42/$B$39&lt;Constants!$C$39,Constants!$B$39,IF(Z42/$B$39&lt;Constants!$C$40,Constants!$B$40,IF(Z42/$B$39&lt;Constants!$C$41,Constants!$B$41,IF(Z42/$B$39&lt;Constants!$C$42,Constants!$B$42,IF(Z42/$B$39&lt;Constants!$C$43,Constants!$B$43,IF(Z42/$B$39&lt;Constants!$C$44,Constants!$B$44)))))))))</f>
        <v>46.8</v>
      </c>
      <c r="AB41" s="55">
        <f>IF(AA42/$B$39&lt;Constants!$C$36,Constants!$B$36,IF(AA42/$B$39&lt;Constants!$C$37,Constants!$B$37,IF(AA42/$B$39&lt;Constants!$C$38,Constants!$B$38,IF(AA42/$B$39&lt;Constants!$C$39,Constants!$B$39,IF(AA42/$B$39&lt;Constants!$C$40,Constants!$B$40,IF(AA42/$B$39&lt;Constants!$C$41,Constants!$B$41,IF(AA42/$B$39&lt;Constants!$C$42,Constants!$B$42,IF(AA42/$B$39&lt;Constants!$C$43,Constants!$B$43,IF(AA42/$B$39&lt;Constants!$C$44,Constants!$B$44)))))))))</f>
        <v>46.8</v>
      </c>
    </row>
    <row r="42" spans="1:28">
      <c r="C42" t="s">
        <v>216</v>
      </c>
      <c r="D42" s="57">
        <f>AB40</f>
        <v>326.01747767857148</v>
      </c>
      <c r="E42" s="57">
        <f>IF(AND(D42+E$37&gt;$B$39,E$37&lt;E41),$B$39,IF(E$37&lt;0,D42+E$37/Constants!$B$34,IF(E$37&gt;E$39,D42+E41*Constants!$B$34,D42+E$37*Constants!$B$34)))</f>
        <v>323.94426339285718</v>
      </c>
      <c r="F42" s="57">
        <f>IF(AND(E42+F$37&gt;$B$39,F$37&lt;F41),$B$39,IF(F$37&lt;0,E42+F$37/Constants!$B$34,IF(F$37&gt;F$39,E42+F41*Constants!$B$34,E42+F$37*Constants!$B$34)))</f>
        <v>321.9085491071429</v>
      </c>
      <c r="G42" s="57">
        <f>IF(AND(F42+G$37&gt;$B$39,G$37&lt;G41),$B$39,IF(G$37&lt;0,F42+G$37/Constants!$B$34,IF(G$37&gt;G$39,F42+G41*Constants!$B$34,F42+G$37*Constants!$B$34)))</f>
        <v>319.87283482142863</v>
      </c>
      <c r="H42" s="57">
        <f>IF(AND(G42+H$37&gt;$B$39,H$37&lt;H41),$B$39,IF(H$37&lt;0,G42+H$37/Constants!$B$34,IF(H$37&gt;H$39,G42+H41*Constants!$B$34,G42+H$37*Constants!$B$34)))</f>
        <v>317.83712053571435</v>
      </c>
      <c r="I42" s="57">
        <f>IF(AND(H42+I$37&gt;$B$39,I$37&lt;I41),$B$39,IF(I$37&lt;0,H42+I$37/Constants!$B$34,IF(I$37&gt;I$39,H42+I41*Constants!$B$34,H42+I$37*Constants!$B$34)))</f>
        <v>316.92640625000007</v>
      </c>
      <c r="J42" s="57">
        <f>IF(AND(I42+J$37&gt;$B$39,J$37&lt;J41),$B$39,IF(J$37&lt;0,I42+J$37/Constants!$B$34,IF(J$37&gt;J$39,I42+J41*Constants!$B$34,I42+J$37*Constants!$B$34)))</f>
        <v>316.01569196428579</v>
      </c>
      <c r="K42" s="57">
        <f>IF(AND(J42+K$37&gt;$B$39,K$37&lt;K41),$B$39,IF(K$37&lt;0,J42+K$37/Constants!$B$34,IF(K$37&gt;K$39,J42+K41*Constants!$B$34,J42+K$37*Constants!$B$34)))</f>
        <v>334.73569196428582</v>
      </c>
      <c r="L42" s="57">
        <f>IF(AND(K42+L$37&gt;$B$39,L$37&lt;L41),$B$39,IF(L$37&lt;0,K42+L$37/Constants!$B$34,IF(L$37&gt;L$39,K42+L41*Constants!$B$34,K42+L$37*Constants!$B$34)))</f>
        <v>321.31456101190486</v>
      </c>
      <c r="M42" s="57">
        <f>IF(AND(L42+M$37&gt;$B$39,M$37&lt;M41),$B$39,IF(M$37&lt;0,L42+M$37/Constants!$B$34,IF(M$37&gt;M$39,L42+M41*Constants!$B$34,L42+M$37*Constants!$B$34)))</f>
        <v>320.40384672619058</v>
      </c>
      <c r="N42" s="57">
        <f>IF(AND(M42+N$37&gt;$B$39,N$37&lt;N41),$B$39,IF(N$37&lt;0,M42+N$37/Constants!$B$34,IF(N$37&gt;N$39,M42+N41*Constants!$B$34,M42+N$37*Constants!$B$34)))</f>
        <v>319.4931324404763</v>
      </c>
      <c r="O42" s="57">
        <f>IF(AND(N42+O$37&gt;$B$39,O$37&lt;O41),$B$39,IF(O$37&lt;0,N42+O$37/Constants!$B$34,IF(O$37&gt;O$39,N42+O41*Constants!$B$34,N42+O$37*Constants!$B$34)))</f>
        <v>318.58241815476202</v>
      </c>
      <c r="P42" s="57">
        <f>IF(AND(O42+P$37&gt;$B$39,P$37&lt;P41),$B$39,IF(P$37&lt;0,O42+P$37/Constants!$B$34,IF(P$37&gt;P$39,O42+P41*Constants!$B$34,O42+P$37*Constants!$B$34)))</f>
        <v>317.67170386904775</v>
      </c>
      <c r="Q42" s="57">
        <f>IF(AND(P42+Q$37&gt;$B$39,Q$37&lt;Q41),$B$39,IF(Q$37&lt;0,P42+Q$37/Constants!$B$34,IF(Q$37&gt;Q$39,P42+Q41*Constants!$B$34,P42+Q$37*Constants!$B$34)))</f>
        <v>305.26203125000012</v>
      </c>
      <c r="R42" s="57">
        <f>IF(AND(Q42+R$37&gt;$B$39,R$37&lt;R41),$B$39,IF(R$37&lt;0,Q42+R$37/Constants!$B$34,IF(R$37&gt;R$39,Q42+R41*Constants!$B$34,Q42+R$37*Constants!$B$34)))</f>
        <v>304.60131696428584</v>
      </c>
      <c r="S42" s="57">
        <f>IF(AND(R42+S$37&gt;$B$39,S$37&lt;S41),$B$39,IF(S$37&lt;0,R42+S$37/Constants!$B$34,IF(S$37&gt;S$39,R42+S41*Constants!$B$34,R42+S$37*Constants!$B$34)))</f>
        <v>303.94060267857157</v>
      </c>
      <c r="T42" s="57">
        <f>IF(AND(S42+T$37&gt;$B$39,T$37&lt;T41),$B$39,IF(T$37&lt;0,S42+T$37/Constants!$B$34,IF(T$37&gt;T$39,S42+T41*Constants!$B$34,S42+T$37*Constants!$B$34)))</f>
        <v>303.27988839285729</v>
      </c>
      <c r="U42" s="57">
        <f>IF(AND(T42+U$37&gt;$B$39,U$37&lt;U41),$B$39,IF(U$37&lt;0,T42+U$37/Constants!$B$34,IF(U$37&gt;U$39,T42+U41*Constants!$B$34,T42+U$37*Constants!$B$34)))</f>
        <v>302.61917410714301</v>
      </c>
      <c r="V42" s="57">
        <f>IF(AND(U42+V$37&gt;$B$39,V$37&lt;V41),$B$39,IF(V$37&lt;0,U42+V$37/Constants!$B$34,IF(V$37&gt;V$39,U42+V41*Constants!$B$34,U42+V$37*Constants!$B$34)))</f>
        <v>300.20845982142873</v>
      </c>
      <c r="W42" s="57">
        <f>IF(AND(V42+W$37&gt;$B$39,W$37&lt;W41),$B$39,IF(W$37&lt;0,V42+W$37/Constants!$B$34,IF(W$37&gt;W$39,V42+W41*Constants!$B$34,V42+W$37*Constants!$B$34)))</f>
        <v>287.3425372023811</v>
      </c>
      <c r="X42" s="57">
        <f>IF(AND(W42+X$37&gt;$B$39,X$37&lt;X41),$B$39,IF(X$37&lt;0,W42+X$37/Constants!$B$34,IF(X$37&gt;X$39,W42+X41*Constants!$B$34,W42+X$37*Constants!$B$34)))</f>
        <v>284.35265625000017</v>
      </c>
      <c r="Y42" s="57">
        <f>IF(AND(X42+Y$37&gt;$B$39,Y$37&lt;Y41),$B$39,IF(Y$37&lt;0,X42+Y$37/Constants!$B$34,IF(Y$37&gt;Y$39,X42+Y41*Constants!$B$34,X42+Y$37*Constants!$B$34)))</f>
        <v>281.52944196428587</v>
      </c>
      <c r="Z42" s="57">
        <f>IF(AND(Y42+Z$37&gt;$B$39,Z$37&lt;Z41),$B$39,IF(Z$37&lt;0,Y42+Z$37/Constants!$B$34,IF(Z$37&gt;Z$39,Y42+Z41*Constants!$B$34,Y42+Z$37*Constants!$B$34)))</f>
        <v>278.70622767857157</v>
      </c>
      <c r="AA42" s="57">
        <f>IF(AND(Z42+AA$37&gt;$B$39,AA$37&lt;AA41),$B$39,IF(AA$37&lt;0,Z42+AA$37/Constants!$B$34,IF(AA$37&gt;AA$39,Z42+AA41*Constants!$B$34,Z42+AA$37*Constants!$B$34)))</f>
        <v>277.67051339285729</v>
      </c>
      <c r="AB42" s="57">
        <f>IF(AND(AA42+AB$37&gt;$B$39,AB$37&lt;AB41),$B$39,IF(AB$37&lt;0,AA42+AB$37/Constants!$B$34,IF(AB$37&gt;AB$39,AA42+AB41*Constants!$B$34,AA42+AB$37*Constants!$B$34)))</f>
        <v>275.29495535714301</v>
      </c>
    </row>
    <row r="43" spans="1:28">
      <c r="C43" s="54" t="s">
        <v>82</v>
      </c>
      <c r="D43" s="59"/>
      <c r="E43" s="55">
        <f>IF(D44/$B$39&lt;Constants!$C$36,Constants!$B$36,IF(D44/$B$39&lt;Constants!$C$37,Constants!$B$37,IF(D44/$B$39&lt;Constants!$C$38,Constants!$B$38,IF(D44/$B$39&lt;Constants!$C$39,Constants!$B$39,IF(D44/$B$39&lt;Constants!$C$40,Constants!$B$40,IF(D44/$B$39&lt;Constants!$C$41,Constants!$B$41,IF(D44/$B$39&lt;Constants!$C$42,Constants!$B$42,IF(D44/$B$39&lt;Constants!$C$43,Constants!$B$43,IF(D44/$B$39&lt;Constants!$C$44,Constants!$B$44)))))))))</f>
        <v>46.8</v>
      </c>
      <c r="F43" s="55">
        <f>IF(E44/$B$39&lt;Constants!$C$36,Constants!$B$36,IF(E44/$B$39&lt;Constants!$C$37,Constants!$B$37,IF(E44/$B$39&lt;Constants!$C$38,Constants!$B$38,IF(E44/$B$39&lt;Constants!$C$39,Constants!$B$39,IF(E44/$B$39&lt;Constants!$C$40,Constants!$B$40,IF(E44/$B$39&lt;Constants!$C$41,Constants!$B$41,IF(E44/$B$39&lt;Constants!$C$42,Constants!$B$42,IF(E44/$B$39&lt;Constants!$C$43,Constants!$B$43,IF(E44/$B$39&lt;Constants!$C$44,Constants!$B$44)))))))))</f>
        <v>46.8</v>
      </c>
      <c r="G43" s="55">
        <f>IF(F44/$B$39&lt;Constants!$C$36,Constants!$B$36,IF(F44/$B$39&lt;Constants!$C$37,Constants!$B$37,IF(F44/$B$39&lt;Constants!$C$38,Constants!$B$38,IF(F44/$B$39&lt;Constants!$C$39,Constants!$B$39,IF(F44/$B$39&lt;Constants!$C$40,Constants!$B$40,IF(F44/$B$39&lt;Constants!$C$41,Constants!$B$41,IF(F44/$B$39&lt;Constants!$C$42,Constants!$B$42,IF(F44/$B$39&lt;Constants!$C$43,Constants!$B$43,IF(F44/$B$39&lt;Constants!$C$44,Constants!$B$44)))))))))</f>
        <v>76.05</v>
      </c>
      <c r="H43" s="55">
        <f>IF(G44/$B$39&lt;Constants!$C$36,Constants!$B$36,IF(G44/$B$39&lt;Constants!$C$37,Constants!$B$37,IF(G44/$B$39&lt;Constants!$C$38,Constants!$B$38,IF(G44/$B$39&lt;Constants!$C$39,Constants!$B$39,IF(G44/$B$39&lt;Constants!$C$40,Constants!$B$40,IF(G44/$B$39&lt;Constants!$C$41,Constants!$B$41,IF(G44/$B$39&lt;Constants!$C$42,Constants!$B$42,IF(G44/$B$39&lt;Constants!$C$43,Constants!$B$43,IF(G44/$B$39&lt;Constants!$C$44,Constants!$B$44)))))))))</f>
        <v>76.05</v>
      </c>
      <c r="I43" s="55">
        <f>IF(H44/$B$39&lt;Constants!$C$36,Constants!$B$36,IF(H44/$B$39&lt;Constants!$C$37,Constants!$B$37,IF(H44/$B$39&lt;Constants!$C$38,Constants!$B$38,IF(H44/$B$39&lt;Constants!$C$39,Constants!$B$39,IF(H44/$B$39&lt;Constants!$C$40,Constants!$B$40,IF(H44/$B$39&lt;Constants!$C$41,Constants!$B$41,IF(H44/$B$39&lt;Constants!$C$42,Constants!$B$42,IF(H44/$B$39&lt;Constants!$C$43,Constants!$B$43,IF(H44/$B$39&lt;Constants!$C$44,Constants!$B$44)))))))))</f>
        <v>76.05</v>
      </c>
      <c r="J43" s="55">
        <f>IF(I44/$B$39&lt;Constants!$C$36,Constants!$B$36,IF(I44/$B$39&lt;Constants!$C$37,Constants!$B$37,IF(I44/$B$39&lt;Constants!$C$38,Constants!$B$38,IF(I44/$B$39&lt;Constants!$C$39,Constants!$B$39,IF(I44/$B$39&lt;Constants!$C$40,Constants!$B$40,IF(I44/$B$39&lt;Constants!$C$41,Constants!$B$41,IF(I44/$B$39&lt;Constants!$C$42,Constants!$B$42,IF(I44/$B$39&lt;Constants!$C$43,Constants!$B$43,IF(I44/$B$39&lt;Constants!$C$44,Constants!$B$44)))))))))</f>
        <v>76.05</v>
      </c>
      <c r="K43" s="55">
        <f>IF(J44/$B$39&lt;Constants!$C$36,Constants!$B$36,IF(J44/$B$39&lt;Constants!$C$37,Constants!$B$37,IF(J44/$B$39&lt;Constants!$C$38,Constants!$B$38,IF(J44/$B$39&lt;Constants!$C$39,Constants!$B$39,IF(J44/$B$39&lt;Constants!$C$40,Constants!$B$40,IF(J44/$B$39&lt;Constants!$C$41,Constants!$B$41,IF(J44/$B$39&lt;Constants!$C$42,Constants!$B$42,IF(J44/$B$39&lt;Constants!$C$43,Constants!$B$43,IF(J44/$B$39&lt;Constants!$C$44,Constants!$B$44)))))))))</f>
        <v>76.05</v>
      </c>
      <c r="L43" s="55">
        <f>IF(K44/$B$39&lt;Constants!$C$36,Constants!$B$36,IF(K44/$B$39&lt;Constants!$C$37,Constants!$B$37,IF(K44/$B$39&lt;Constants!$C$38,Constants!$B$38,IF(K44/$B$39&lt;Constants!$C$39,Constants!$B$39,IF(K44/$B$39&lt;Constants!$C$40,Constants!$B$40,IF(K44/$B$39&lt;Constants!$C$41,Constants!$B$41,IF(K44/$B$39&lt;Constants!$C$42,Constants!$B$42,IF(K44/$B$39&lt;Constants!$C$43,Constants!$B$43,IF(K44/$B$39&lt;Constants!$C$44,Constants!$B$44)))))))))</f>
        <v>23.4</v>
      </c>
      <c r="M43" s="55">
        <f>IF(L44/$B$39&lt;Constants!$C$36,Constants!$B$36,IF(L44/$B$39&lt;Constants!$C$37,Constants!$B$37,IF(L44/$B$39&lt;Constants!$C$38,Constants!$B$38,IF(L44/$B$39&lt;Constants!$C$39,Constants!$B$39,IF(L44/$B$39&lt;Constants!$C$40,Constants!$B$40,IF(L44/$B$39&lt;Constants!$C$41,Constants!$B$41,IF(L44/$B$39&lt;Constants!$C$42,Constants!$B$42,IF(L44/$B$39&lt;Constants!$C$43,Constants!$B$43,IF(L44/$B$39&lt;Constants!$C$44,Constants!$B$44)))))))))</f>
        <v>23.4</v>
      </c>
      <c r="N43" s="55">
        <f>IF(M44/$B$39&lt;Constants!$C$36,Constants!$B$36,IF(M44/$B$39&lt;Constants!$C$37,Constants!$B$37,IF(M44/$B$39&lt;Constants!$C$38,Constants!$B$38,IF(M44/$B$39&lt;Constants!$C$39,Constants!$B$39,IF(M44/$B$39&lt;Constants!$C$40,Constants!$B$40,IF(M44/$B$39&lt;Constants!$C$41,Constants!$B$41,IF(M44/$B$39&lt;Constants!$C$42,Constants!$B$42,IF(M44/$B$39&lt;Constants!$C$43,Constants!$B$43,IF(M44/$B$39&lt;Constants!$C$44,Constants!$B$44)))))))))</f>
        <v>31.2</v>
      </c>
      <c r="O43" s="55">
        <f>IF(N44/$B$39&lt;Constants!$C$36,Constants!$B$36,IF(N44/$B$39&lt;Constants!$C$37,Constants!$B$37,IF(N44/$B$39&lt;Constants!$C$38,Constants!$B$38,IF(N44/$B$39&lt;Constants!$C$39,Constants!$B$39,IF(N44/$B$39&lt;Constants!$C$40,Constants!$B$40,IF(N44/$B$39&lt;Constants!$C$41,Constants!$B$41,IF(N44/$B$39&lt;Constants!$C$42,Constants!$B$42,IF(N44/$B$39&lt;Constants!$C$43,Constants!$B$43,IF(N44/$B$39&lt;Constants!$C$44,Constants!$B$44)))))))))</f>
        <v>31.2</v>
      </c>
      <c r="P43" s="55">
        <f>IF(O44/$B$39&lt;Constants!$C$36,Constants!$B$36,IF(O44/$B$39&lt;Constants!$C$37,Constants!$B$37,IF(O44/$B$39&lt;Constants!$C$38,Constants!$B$38,IF(O44/$B$39&lt;Constants!$C$39,Constants!$B$39,IF(O44/$B$39&lt;Constants!$C$40,Constants!$B$40,IF(O44/$B$39&lt;Constants!$C$41,Constants!$B$41,IF(O44/$B$39&lt;Constants!$C$42,Constants!$B$42,IF(O44/$B$39&lt;Constants!$C$43,Constants!$B$43,IF(O44/$B$39&lt;Constants!$C$44,Constants!$B$44)))))))))</f>
        <v>31.2</v>
      </c>
      <c r="Q43" s="55">
        <f>IF(P44/$B$39&lt;Constants!$C$36,Constants!$B$36,IF(P44/$B$39&lt;Constants!$C$37,Constants!$B$37,IF(P44/$B$39&lt;Constants!$C$38,Constants!$B$38,IF(P44/$B$39&lt;Constants!$C$39,Constants!$B$39,IF(P44/$B$39&lt;Constants!$C$40,Constants!$B$40,IF(P44/$B$39&lt;Constants!$C$41,Constants!$B$41,IF(P44/$B$39&lt;Constants!$C$42,Constants!$B$42,IF(P44/$B$39&lt;Constants!$C$43,Constants!$B$43,IF(P44/$B$39&lt;Constants!$C$44,Constants!$B$44)))))))))</f>
        <v>31.2</v>
      </c>
      <c r="R43" s="55">
        <f>IF(Q44/$B$39&lt;Constants!$C$36,Constants!$B$36,IF(Q44/$B$39&lt;Constants!$C$37,Constants!$B$37,IF(Q44/$B$39&lt;Constants!$C$38,Constants!$B$38,IF(Q44/$B$39&lt;Constants!$C$39,Constants!$B$39,IF(Q44/$B$39&lt;Constants!$C$40,Constants!$B$40,IF(Q44/$B$39&lt;Constants!$C$41,Constants!$B$41,IF(Q44/$B$39&lt;Constants!$C$42,Constants!$B$42,IF(Q44/$B$39&lt;Constants!$C$43,Constants!$B$43,IF(Q44/$B$39&lt;Constants!$C$44,Constants!$B$44)))))))))</f>
        <v>31.2</v>
      </c>
      <c r="S43" s="55">
        <f>IF(R44/$B$39&lt;Constants!$C$36,Constants!$B$36,IF(R44/$B$39&lt;Constants!$C$37,Constants!$B$37,IF(R44/$B$39&lt;Constants!$C$38,Constants!$B$38,IF(R44/$B$39&lt;Constants!$C$39,Constants!$B$39,IF(R44/$B$39&lt;Constants!$C$40,Constants!$B$40,IF(R44/$B$39&lt;Constants!$C$41,Constants!$B$41,IF(R44/$B$39&lt;Constants!$C$42,Constants!$B$42,IF(R44/$B$39&lt;Constants!$C$43,Constants!$B$43,IF(R44/$B$39&lt;Constants!$C$44,Constants!$B$44)))))))))</f>
        <v>31.2</v>
      </c>
      <c r="T43" s="55">
        <f>IF(S44/$B$39&lt;Constants!$C$36,Constants!$B$36,IF(S44/$B$39&lt;Constants!$C$37,Constants!$B$37,IF(S44/$B$39&lt;Constants!$C$38,Constants!$B$38,IF(S44/$B$39&lt;Constants!$C$39,Constants!$B$39,IF(S44/$B$39&lt;Constants!$C$40,Constants!$B$40,IF(S44/$B$39&lt;Constants!$C$41,Constants!$B$41,IF(S44/$B$39&lt;Constants!$C$42,Constants!$B$42,IF(S44/$B$39&lt;Constants!$C$43,Constants!$B$43,IF(S44/$B$39&lt;Constants!$C$44,Constants!$B$44)))))))))</f>
        <v>31.2</v>
      </c>
      <c r="U43" s="55">
        <f>IF(T44/$B$39&lt;Constants!$C$36,Constants!$B$36,IF(T44/$B$39&lt;Constants!$C$37,Constants!$B$37,IF(T44/$B$39&lt;Constants!$C$38,Constants!$B$38,IF(T44/$B$39&lt;Constants!$C$39,Constants!$B$39,IF(T44/$B$39&lt;Constants!$C$40,Constants!$B$40,IF(T44/$B$39&lt;Constants!$C$41,Constants!$B$41,IF(T44/$B$39&lt;Constants!$C$42,Constants!$B$42,IF(T44/$B$39&lt;Constants!$C$43,Constants!$B$43,IF(T44/$B$39&lt;Constants!$C$44,Constants!$B$44)))))))))</f>
        <v>31.2</v>
      </c>
      <c r="V43" s="55">
        <f>IF(U44/$B$39&lt;Constants!$C$36,Constants!$B$36,IF(U44/$B$39&lt;Constants!$C$37,Constants!$B$37,IF(U44/$B$39&lt;Constants!$C$38,Constants!$B$38,IF(U44/$B$39&lt;Constants!$C$39,Constants!$B$39,IF(U44/$B$39&lt;Constants!$C$40,Constants!$B$40,IF(U44/$B$39&lt;Constants!$C$41,Constants!$B$41,IF(U44/$B$39&lt;Constants!$C$42,Constants!$B$42,IF(U44/$B$39&lt;Constants!$C$43,Constants!$B$43,IF(U44/$B$39&lt;Constants!$C$44,Constants!$B$44)))))))))</f>
        <v>31.2</v>
      </c>
      <c r="W43" s="55">
        <f>IF(V44/$B$39&lt;Constants!$C$36,Constants!$B$36,IF(V44/$B$39&lt;Constants!$C$37,Constants!$B$37,IF(V44/$B$39&lt;Constants!$C$38,Constants!$B$38,IF(V44/$B$39&lt;Constants!$C$39,Constants!$B$39,IF(V44/$B$39&lt;Constants!$C$40,Constants!$B$40,IF(V44/$B$39&lt;Constants!$C$41,Constants!$B$41,IF(V44/$B$39&lt;Constants!$C$42,Constants!$B$42,IF(V44/$B$39&lt;Constants!$C$43,Constants!$B$43,IF(V44/$B$39&lt;Constants!$C$44,Constants!$B$44)))))))))</f>
        <v>46.8</v>
      </c>
      <c r="X43" s="55">
        <f>IF(W44/$B$39&lt;Constants!$C$36,Constants!$B$36,IF(W44/$B$39&lt;Constants!$C$37,Constants!$B$37,IF(W44/$B$39&lt;Constants!$C$38,Constants!$B$38,IF(W44/$B$39&lt;Constants!$C$39,Constants!$B$39,IF(W44/$B$39&lt;Constants!$C$40,Constants!$B$40,IF(W44/$B$39&lt;Constants!$C$41,Constants!$B$41,IF(W44/$B$39&lt;Constants!$C$42,Constants!$B$42,IF(W44/$B$39&lt;Constants!$C$43,Constants!$B$43,IF(W44/$B$39&lt;Constants!$C$44,Constants!$B$44)))))))))</f>
        <v>46.8</v>
      </c>
      <c r="Y43" s="55">
        <f>IF(X44/$B$39&lt;Constants!$C$36,Constants!$B$36,IF(X44/$B$39&lt;Constants!$C$37,Constants!$B$37,IF(X44/$B$39&lt;Constants!$C$38,Constants!$B$38,IF(X44/$B$39&lt;Constants!$C$39,Constants!$B$39,IF(X44/$B$39&lt;Constants!$C$40,Constants!$B$40,IF(X44/$B$39&lt;Constants!$C$41,Constants!$B$41,IF(X44/$B$39&lt;Constants!$C$42,Constants!$B$42,IF(X44/$B$39&lt;Constants!$C$43,Constants!$B$43,IF(X44/$B$39&lt;Constants!$C$44,Constants!$B$44)))))))))</f>
        <v>46.8</v>
      </c>
      <c r="Z43" s="55">
        <f>IF(Y44/$B$39&lt;Constants!$C$36,Constants!$B$36,IF(Y44/$B$39&lt;Constants!$C$37,Constants!$B$37,IF(Y44/$B$39&lt;Constants!$C$38,Constants!$B$38,IF(Y44/$B$39&lt;Constants!$C$39,Constants!$B$39,IF(Y44/$B$39&lt;Constants!$C$40,Constants!$B$40,IF(Y44/$B$39&lt;Constants!$C$41,Constants!$B$41,IF(Y44/$B$39&lt;Constants!$C$42,Constants!$B$42,IF(Y44/$B$39&lt;Constants!$C$43,Constants!$B$43,IF(Y44/$B$39&lt;Constants!$C$44,Constants!$B$44)))))))))</f>
        <v>76.05</v>
      </c>
      <c r="AA43" s="55">
        <f>IF(Z44/$B$39&lt;Constants!$C$36,Constants!$B$36,IF(Z44/$B$39&lt;Constants!$C$37,Constants!$B$37,IF(Z44/$B$39&lt;Constants!$C$38,Constants!$B$38,IF(Z44/$B$39&lt;Constants!$C$39,Constants!$B$39,IF(Z44/$B$39&lt;Constants!$C$40,Constants!$B$40,IF(Z44/$B$39&lt;Constants!$C$41,Constants!$B$41,IF(Z44/$B$39&lt;Constants!$C$42,Constants!$B$42,IF(Z44/$B$39&lt;Constants!$C$43,Constants!$B$43,IF(Z44/$B$39&lt;Constants!$C$44,Constants!$B$44)))))))))</f>
        <v>76.05</v>
      </c>
      <c r="AB43" s="55">
        <f>IF(AA44/$B$39&lt;Constants!$C$36,Constants!$B$36,IF(AA44/$B$39&lt;Constants!$C$37,Constants!$B$37,IF(AA44/$B$39&lt;Constants!$C$38,Constants!$B$38,IF(AA44/$B$39&lt;Constants!$C$39,Constants!$B$39,IF(AA44/$B$39&lt;Constants!$C$40,Constants!$B$40,IF(AA44/$B$39&lt;Constants!$C$41,Constants!$B$41,IF(AA44/$B$39&lt;Constants!$C$42,Constants!$B$42,IF(AA44/$B$39&lt;Constants!$C$43,Constants!$B$43,IF(AA44/$B$39&lt;Constants!$C$44,Constants!$B$44)))))))))</f>
        <v>76.05</v>
      </c>
    </row>
    <row r="44" spans="1:28">
      <c r="C44" t="s">
        <v>217</v>
      </c>
      <c r="D44" s="57">
        <f>AB42</f>
        <v>275.29495535714301</v>
      </c>
      <c r="E44" s="57">
        <f>IF(AND(D44+E$37&gt;$B$39,E$37&lt;E43),$B$39,IF(E$37&lt;0,D44+E$37/Constants!$B$34,IF(E$37&gt;E$39,D44+E43*Constants!$B$34,D44+E$37*Constants!$B$34)))</f>
        <v>273.22174107142871</v>
      </c>
      <c r="F44" s="57">
        <f>IF(AND(E44+F$37&gt;$B$39,F$37&lt;F43),$B$39,IF(F$37&lt;0,E44+F$37/Constants!$B$34,IF(F$37&gt;F$39,E44+F43*Constants!$B$34,E44+F$37*Constants!$B$34)))</f>
        <v>271.18602678571443</v>
      </c>
      <c r="G44" s="57">
        <f>IF(AND(F44+G$37&gt;$B$39,G$37&lt;G43),$B$39,IF(G$37&lt;0,F44+G$37/Constants!$B$34,IF(G$37&gt;G$39,F44+G43*Constants!$B$34,F44+G$37*Constants!$B$34)))</f>
        <v>269.15031250000015</v>
      </c>
      <c r="H44" s="57">
        <f>IF(AND(G44+H$37&gt;$B$39,H$37&lt;H43),$B$39,IF(H$37&lt;0,G44+H$37/Constants!$B$34,IF(H$37&gt;H$39,G44+H43*Constants!$B$34,G44+H$37*Constants!$B$34)))</f>
        <v>267.11459821428588</v>
      </c>
      <c r="I44" s="57">
        <f>IF(AND(H44+I$37&gt;$B$39,I$37&lt;I43),$B$39,IF(I$37&lt;0,H44+I$37/Constants!$B$34,IF(I$37&gt;I$39,H44+I43*Constants!$B$34,H44+I$37*Constants!$B$34)))</f>
        <v>266.2038839285716</v>
      </c>
      <c r="J44" s="57">
        <f>IF(AND(I44+J$37&gt;$B$39,J$37&lt;J43),$B$39,IF(J$37&lt;0,I44+J$37/Constants!$B$34,IF(J$37&gt;J$39,I44+J43*Constants!$B$34,I44+J$37*Constants!$B$34)))</f>
        <v>265.29316964285732</v>
      </c>
      <c r="K44" s="57">
        <f>IF(AND(J44+K$37&gt;$B$39,K$37&lt;K43),$B$39,IF(K$37&lt;0,J44+K$37/Constants!$B$34,IF(K$37&gt;K$39,J44+K43*Constants!$B$34,J44+K$37*Constants!$B$34)))</f>
        <v>326.1331696428573</v>
      </c>
      <c r="L44" s="57">
        <f>IF(AND(K44+L$37&gt;$B$39,L$37&lt;L43),$B$39,IF(L$37&lt;0,K44+L$37/Constants!$B$34,IF(L$37&gt;L$39,K44+L43*Constants!$B$34,K44+L$37*Constants!$B$34)))</f>
        <v>312.71203869047633</v>
      </c>
      <c r="M44" s="57">
        <f>IF(AND(L44+M$37&gt;$B$39,M$37&lt;M43),$B$39,IF(M$37&lt;0,L44+M$37/Constants!$B$34,IF(M$37&gt;M$39,L44+M43*Constants!$B$34,L44+M$37*Constants!$B$34)))</f>
        <v>311.80132440476206</v>
      </c>
      <c r="N44" s="57">
        <f>IF(AND(M44+N$37&gt;$B$39,N$37&lt;N43),$B$39,IF(N$37&lt;0,M44+N$37/Constants!$B$34,IF(N$37&gt;N$39,M44+N43*Constants!$B$34,M44+N$37*Constants!$B$34)))</f>
        <v>310.89061011904778</v>
      </c>
      <c r="O44" s="57">
        <f>IF(AND(N44+O$37&gt;$B$39,O$37&lt;O43),$B$39,IF(O$37&lt;0,N44+O$37/Constants!$B$34,IF(O$37&gt;O$39,N44+O43*Constants!$B$34,N44+O$37*Constants!$B$34)))</f>
        <v>309.9798958333335</v>
      </c>
      <c r="P44" s="57">
        <f>IF(AND(O44+P$37&gt;$B$39,P$37&lt;P43),$B$39,IF(P$37&lt;0,O44+P$37/Constants!$B$34,IF(P$37&gt;P$39,O44+P43*Constants!$B$34,O44+P$37*Constants!$B$34)))</f>
        <v>309.06918154761922</v>
      </c>
      <c r="Q44" s="57">
        <f>IF(AND(P44+Q$37&gt;$B$39,Q$37&lt;Q43),$B$39,IF(Q$37&lt;0,P44+Q$37/Constants!$B$34,IF(Q$37&gt;Q$39,P44+Q43*Constants!$B$34,P44+Q$37*Constants!$B$34)))</f>
        <v>296.6595089285716</v>
      </c>
      <c r="R44" s="57">
        <f>IF(AND(Q44+R$37&gt;$B$39,R$37&lt;R43),$B$39,IF(R$37&lt;0,Q44+R$37/Constants!$B$34,IF(R$37&gt;R$39,Q44+R43*Constants!$B$34,Q44+R$37*Constants!$B$34)))</f>
        <v>295.99879464285732</v>
      </c>
      <c r="S44" s="57">
        <f>IF(AND(R44+S$37&gt;$B$39,S$37&lt;S43),$B$39,IF(S$37&lt;0,R44+S$37/Constants!$B$34,IF(S$37&gt;S$39,R44+S43*Constants!$B$34,R44+S$37*Constants!$B$34)))</f>
        <v>295.33808035714304</v>
      </c>
      <c r="T44" s="57">
        <f>IF(AND(S44+T$37&gt;$B$39,T$37&lt;T43),$B$39,IF(T$37&lt;0,S44+T$37/Constants!$B$34,IF(T$37&gt;T$39,S44+T43*Constants!$B$34,S44+T$37*Constants!$B$34)))</f>
        <v>294.67736607142876</v>
      </c>
      <c r="U44" s="57">
        <f>IF(AND(T44+U$37&gt;$B$39,U$37&lt;U43),$B$39,IF(U$37&lt;0,T44+U$37/Constants!$B$34,IF(U$37&gt;U$39,T44+U43*Constants!$B$34,T44+U$37*Constants!$B$34)))</f>
        <v>294.01665178571449</v>
      </c>
      <c r="V44" s="57">
        <f>IF(AND(U44+V$37&gt;$B$39,V$37&lt;V43),$B$39,IF(V$37&lt;0,U44+V$37/Constants!$B$34,IF(V$37&gt;V$39,U44+V43*Constants!$B$34,U44+V$37*Constants!$B$34)))</f>
        <v>291.60593750000021</v>
      </c>
      <c r="W44" s="57">
        <f>IF(AND(V44+W$37&gt;$B$39,W$37&lt;W43),$B$39,IF(W$37&lt;0,V44+W$37/Constants!$B$34,IF(W$37&gt;W$39,V44+W43*Constants!$B$34,V44+W$37*Constants!$B$34)))</f>
        <v>278.74001488095257</v>
      </c>
      <c r="X44" s="57">
        <f>IF(AND(W44+X$37&gt;$B$39,X$37&lt;X43),$B$39,IF(X$37&lt;0,W44+X$37/Constants!$B$34,IF(X$37&gt;X$39,W44+X43*Constants!$B$34,W44+X$37*Constants!$B$34)))</f>
        <v>275.75013392857164</v>
      </c>
      <c r="Y44" s="57">
        <f>IF(AND(X44+Y$37&gt;$B$39,Y$37&lt;Y43),$B$39,IF(Y$37&lt;0,X44+Y$37/Constants!$B$34,IF(Y$37&gt;Y$39,X44+Y43*Constants!$B$34,X44+Y$37*Constants!$B$34)))</f>
        <v>272.92691964285734</v>
      </c>
      <c r="Z44" s="57">
        <f>IF(AND(Y44+Z$37&gt;$B$39,Z$37&lt;Z43),$B$39,IF(Z$37&lt;0,Y44+Z$37/Constants!$B$34,IF(Z$37&gt;Z$39,Y44+Z43*Constants!$B$34,Y44+Z$37*Constants!$B$34)))</f>
        <v>270.10370535714304</v>
      </c>
      <c r="AA44" s="57">
        <f>IF(AND(Z44+AA$37&gt;$B$39,AA$37&lt;AA43),$B$39,IF(AA$37&lt;0,Z44+AA$37/Constants!$B$34,IF(AA$37&gt;AA$39,Z44+AA43*Constants!$B$34,Z44+AA$37*Constants!$B$34)))</f>
        <v>269.06799107142876</v>
      </c>
      <c r="AB44" s="57">
        <f>IF(AND(AA44+AB$37&gt;$B$39,AB$37&lt;AB43),$B$39,IF(AB$37&lt;0,AA44+AB$37/Constants!$B$34,IF(AB$37&gt;AB$39,AA44+AB43*Constants!$B$34,AA44+AB$37*Constants!$B$34)))</f>
        <v>266.69243303571449</v>
      </c>
    </row>
    <row r="45" spans="1:28">
      <c r="C45" s="54" t="s">
        <v>82</v>
      </c>
      <c r="D45" s="60"/>
      <c r="E45" s="55">
        <f>IF(D46/$B$39&lt;Constants!$C$36,Constants!$B$36,IF(D46/$B$39&lt;Constants!$C$37,Constants!$B$37,IF(D46/$B$39&lt;Constants!$C$38,Constants!$B$38,IF(D46/$B$39&lt;Constants!$C$39,Constants!$B$39,IF(D46/$B$39&lt;Constants!$C$40,Constants!$B$40,IF(D46/$B$39&lt;Constants!$C$41,Constants!$B$41,IF(D46/$B$39&lt;Constants!$C$42,Constants!$B$42,IF(D46/$B$39&lt;Constants!$C$43,Constants!$B$43,IF(D46/$B$39&lt;Constants!$C$44,Constants!$B$44)))))))))</f>
        <v>76.05</v>
      </c>
      <c r="F45" s="55">
        <f>IF(E46/$B$39&lt;Constants!$C$36,Constants!$B$36,IF(E46/$B$39&lt;Constants!$C$37,Constants!$B$37,IF(E46/$B$39&lt;Constants!$C$38,Constants!$B$38,IF(E46/$B$39&lt;Constants!$C$39,Constants!$B$39,IF(E46/$B$39&lt;Constants!$C$40,Constants!$B$40,IF(E46/$B$39&lt;Constants!$C$41,Constants!$B$41,IF(E46/$B$39&lt;Constants!$C$42,Constants!$B$42,IF(E46/$B$39&lt;Constants!$C$43,Constants!$B$43,IF(E46/$B$39&lt;Constants!$C$44,Constants!$B$44)))))))))</f>
        <v>76.05</v>
      </c>
      <c r="G45" s="55">
        <f>IF(F46/$B$39&lt;Constants!$C$36,Constants!$B$36,IF(F46/$B$39&lt;Constants!$C$37,Constants!$B$37,IF(F46/$B$39&lt;Constants!$C$38,Constants!$B$38,IF(F46/$B$39&lt;Constants!$C$39,Constants!$B$39,IF(F46/$B$39&lt;Constants!$C$40,Constants!$B$40,IF(F46/$B$39&lt;Constants!$C$41,Constants!$B$41,IF(F46/$B$39&lt;Constants!$C$42,Constants!$B$42,IF(F46/$B$39&lt;Constants!$C$43,Constants!$B$43,IF(F46/$B$39&lt;Constants!$C$44,Constants!$B$44)))))))))</f>
        <v>76.05</v>
      </c>
      <c r="H45" s="55">
        <f>IF(G46/$B$39&lt;Constants!$C$36,Constants!$B$36,IF(G46/$B$39&lt;Constants!$C$37,Constants!$B$37,IF(G46/$B$39&lt;Constants!$C$38,Constants!$B$38,IF(G46/$B$39&lt;Constants!$C$39,Constants!$B$39,IF(G46/$B$39&lt;Constants!$C$40,Constants!$B$40,IF(G46/$B$39&lt;Constants!$C$41,Constants!$B$41,IF(G46/$B$39&lt;Constants!$C$42,Constants!$B$42,IF(G46/$B$39&lt;Constants!$C$43,Constants!$B$43,IF(G46/$B$39&lt;Constants!$C$44,Constants!$B$44)))))))))</f>
        <v>76.05</v>
      </c>
      <c r="I45" s="55">
        <f>IF(H46/$B$39&lt;Constants!$C$36,Constants!$B$36,IF(H46/$B$39&lt;Constants!$C$37,Constants!$B$37,IF(H46/$B$39&lt;Constants!$C$38,Constants!$B$38,IF(H46/$B$39&lt;Constants!$C$39,Constants!$B$39,IF(H46/$B$39&lt;Constants!$C$40,Constants!$B$40,IF(H46/$B$39&lt;Constants!$C$41,Constants!$B$41,IF(H46/$B$39&lt;Constants!$C$42,Constants!$B$42,IF(H46/$B$39&lt;Constants!$C$43,Constants!$B$43,IF(H46/$B$39&lt;Constants!$C$44,Constants!$B$44)))))))))</f>
        <v>76.05</v>
      </c>
      <c r="J45" s="55">
        <f>IF(I46/$B$39&lt;Constants!$C$36,Constants!$B$36,IF(I46/$B$39&lt;Constants!$C$37,Constants!$B$37,IF(I46/$B$39&lt;Constants!$C$38,Constants!$B$38,IF(I46/$B$39&lt;Constants!$C$39,Constants!$B$39,IF(I46/$B$39&lt;Constants!$C$40,Constants!$B$40,IF(I46/$B$39&lt;Constants!$C$41,Constants!$B$41,IF(I46/$B$39&lt;Constants!$C$42,Constants!$B$42,IF(I46/$B$39&lt;Constants!$C$43,Constants!$B$43,IF(I46/$B$39&lt;Constants!$C$44,Constants!$B$44)))))))))</f>
        <v>76.05</v>
      </c>
      <c r="K45" s="55">
        <f>IF(J46/$B$39&lt;Constants!$C$36,Constants!$B$36,IF(J46/$B$39&lt;Constants!$C$37,Constants!$B$37,IF(J46/$B$39&lt;Constants!$C$38,Constants!$B$38,IF(J46/$B$39&lt;Constants!$C$39,Constants!$B$39,IF(J46/$B$39&lt;Constants!$C$40,Constants!$B$40,IF(J46/$B$39&lt;Constants!$C$41,Constants!$B$41,IF(J46/$B$39&lt;Constants!$C$42,Constants!$B$42,IF(J46/$B$39&lt;Constants!$C$43,Constants!$B$43,IF(J46/$B$39&lt;Constants!$C$44,Constants!$B$44)))))))))</f>
        <v>76.05</v>
      </c>
      <c r="L45" s="55">
        <f>IF(K46/$B$39&lt;Constants!$C$36,Constants!$B$36,IF(K46/$B$39&lt;Constants!$C$37,Constants!$B$37,IF(K46/$B$39&lt;Constants!$C$38,Constants!$B$38,IF(K46/$B$39&lt;Constants!$C$39,Constants!$B$39,IF(K46/$B$39&lt;Constants!$C$40,Constants!$B$40,IF(K46/$B$39&lt;Constants!$C$41,Constants!$B$41,IF(K46/$B$39&lt;Constants!$C$42,Constants!$B$42,IF(K46/$B$39&lt;Constants!$C$43,Constants!$B$43,IF(K46/$B$39&lt;Constants!$C$44,Constants!$B$44)))))))))</f>
        <v>23.4</v>
      </c>
      <c r="M45" s="55">
        <f>IF(L46/$B$39&lt;Constants!$C$36,Constants!$B$36,IF(L46/$B$39&lt;Constants!$C$37,Constants!$B$37,IF(L46/$B$39&lt;Constants!$C$38,Constants!$B$38,IF(L46/$B$39&lt;Constants!$C$39,Constants!$B$39,IF(L46/$B$39&lt;Constants!$C$40,Constants!$B$40,IF(L46/$B$39&lt;Constants!$C$41,Constants!$B$41,IF(L46/$B$39&lt;Constants!$C$42,Constants!$B$42,IF(L46/$B$39&lt;Constants!$C$43,Constants!$B$43,IF(L46/$B$39&lt;Constants!$C$44,Constants!$B$44)))))))))</f>
        <v>31.2</v>
      </c>
      <c r="N45" s="55">
        <f>IF(M46/$B$39&lt;Constants!$C$36,Constants!$B$36,IF(M46/$B$39&lt;Constants!$C$37,Constants!$B$37,IF(M46/$B$39&lt;Constants!$C$38,Constants!$B$38,IF(M46/$B$39&lt;Constants!$C$39,Constants!$B$39,IF(M46/$B$39&lt;Constants!$C$40,Constants!$B$40,IF(M46/$B$39&lt;Constants!$C$41,Constants!$B$41,IF(M46/$B$39&lt;Constants!$C$42,Constants!$B$42,IF(M46/$B$39&lt;Constants!$C$43,Constants!$B$43,IF(M46/$B$39&lt;Constants!$C$44,Constants!$B$44)))))))))</f>
        <v>31.2</v>
      </c>
      <c r="O45" s="55">
        <f>IF(N46/$B$39&lt;Constants!$C$36,Constants!$B$36,IF(N46/$B$39&lt;Constants!$C$37,Constants!$B$37,IF(N46/$B$39&lt;Constants!$C$38,Constants!$B$38,IF(N46/$B$39&lt;Constants!$C$39,Constants!$B$39,IF(N46/$B$39&lt;Constants!$C$40,Constants!$B$40,IF(N46/$B$39&lt;Constants!$C$41,Constants!$B$41,IF(N46/$B$39&lt;Constants!$C$42,Constants!$B$42,IF(N46/$B$39&lt;Constants!$C$43,Constants!$B$43,IF(N46/$B$39&lt;Constants!$C$44,Constants!$B$44)))))))))</f>
        <v>31.2</v>
      </c>
      <c r="P45" s="55">
        <f>IF(O46/$B$39&lt;Constants!$C$36,Constants!$B$36,IF(O46/$B$39&lt;Constants!$C$37,Constants!$B$37,IF(O46/$B$39&lt;Constants!$C$38,Constants!$B$38,IF(O46/$B$39&lt;Constants!$C$39,Constants!$B$39,IF(O46/$B$39&lt;Constants!$C$40,Constants!$B$40,IF(O46/$B$39&lt;Constants!$C$41,Constants!$B$41,IF(O46/$B$39&lt;Constants!$C$42,Constants!$B$42,IF(O46/$B$39&lt;Constants!$C$43,Constants!$B$43,IF(O46/$B$39&lt;Constants!$C$44,Constants!$B$44)))))))))</f>
        <v>31.2</v>
      </c>
      <c r="Q45" s="55">
        <f>IF(P46/$B$39&lt;Constants!$C$36,Constants!$B$36,IF(P46/$B$39&lt;Constants!$C$37,Constants!$B$37,IF(P46/$B$39&lt;Constants!$C$38,Constants!$B$38,IF(P46/$B$39&lt;Constants!$C$39,Constants!$B$39,IF(P46/$B$39&lt;Constants!$C$40,Constants!$B$40,IF(P46/$B$39&lt;Constants!$C$41,Constants!$B$41,IF(P46/$B$39&lt;Constants!$C$42,Constants!$B$42,IF(P46/$B$39&lt;Constants!$C$43,Constants!$B$43,IF(P46/$B$39&lt;Constants!$C$44,Constants!$B$44)))))))))</f>
        <v>31.2</v>
      </c>
      <c r="R45" s="55">
        <f>IF(Q46/$B$39&lt;Constants!$C$36,Constants!$B$36,IF(Q46/$B$39&lt;Constants!$C$37,Constants!$B$37,IF(Q46/$B$39&lt;Constants!$C$38,Constants!$B$38,IF(Q46/$B$39&lt;Constants!$C$39,Constants!$B$39,IF(Q46/$B$39&lt;Constants!$C$40,Constants!$B$40,IF(Q46/$B$39&lt;Constants!$C$41,Constants!$B$41,IF(Q46/$B$39&lt;Constants!$C$42,Constants!$B$42,IF(Q46/$B$39&lt;Constants!$C$43,Constants!$B$43,IF(Q46/$B$39&lt;Constants!$C$44,Constants!$B$44)))))))))</f>
        <v>46.8</v>
      </c>
      <c r="S45" s="55">
        <f>IF(R46/$B$39&lt;Constants!$C$36,Constants!$B$36,IF(R46/$B$39&lt;Constants!$C$37,Constants!$B$37,IF(R46/$B$39&lt;Constants!$C$38,Constants!$B$38,IF(R46/$B$39&lt;Constants!$C$39,Constants!$B$39,IF(R46/$B$39&lt;Constants!$C$40,Constants!$B$40,IF(R46/$B$39&lt;Constants!$C$41,Constants!$B$41,IF(R46/$B$39&lt;Constants!$C$42,Constants!$B$42,IF(R46/$B$39&lt;Constants!$C$43,Constants!$B$43,IF(R46/$B$39&lt;Constants!$C$44,Constants!$B$44)))))))))</f>
        <v>46.8</v>
      </c>
      <c r="T45" s="55">
        <f>IF(S46/$B$39&lt;Constants!$C$36,Constants!$B$36,IF(S46/$B$39&lt;Constants!$C$37,Constants!$B$37,IF(S46/$B$39&lt;Constants!$C$38,Constants!$B$38,IF(S46/$B$39&lt;Constants!$C$39,Constants!$B$39,IF(S46/$B$39&lt;Constants!$C$40,Constants!$B$40,IF(S46/$B$39&lt;Constants!$C$41,Constants!$B$41,IF(S46/$B$39&lt;Constants!$C$42,Constants!$B$42,IF(S46/$B$39&lt;Constants!$C$43,Constants!$B$43,IF(S46/$B$39&lt;Constants!$C$44,Constants!$B$44)))))))))</f>
        <v>46.8</v>
      </c>
      <c r="U45" s="55">
        <f>IF(T46/$B$39&lt;Constants!$C$36,Constants!$B$36,IF(T46/$B$39&lt;Constants!$C$37,Constants!$B$37,IF(T46/$B$39&lt;Constants!$C$38,Constants!$B$38,IF(T46/$B$39&lt;Constants!$C$39,Constants!$B$39,IF(T46/$B$39&lt;Constants!$C$40,Constants!$B$40,IF(T46/$B$39&lt;Constants!$C$41,Constants!$B$41,IF(T46/$B$39&lt;Constants!$C$42,Constants!$B$42,IF(T46/$B$39&lt;Constants!$C$43,Constants!$B$43,IF(T46/$B$39&lt;Constants!$C$44,Constants!$B$44)))))))))</f>
        <v>46.8</v>
      </c>
      <c r="V45" s="55">
        <f>IF(U46/$B$39&lt;Constants!$C$36,Constants!$B$36,IF(U46/$B$39&lt;Constants!$C$37,Constants!$B$37,IF(U46/$B$39&lt;Constants!$C$38,Constants!$B$38,IF(U46/$B$39&lt;Constants!$C$39,Constants!$B$39,IF(U46/$B$39&lt;Constants!$C$40,Constants!$B$40,IF(U46/$B$39&lt;Constants!$C$41,Constants!$B$41,IF(U46/$B$39&lt;Constants!$C$42,Constants!$B$42,IF(U46/$B$39&lt;Constants!$C$43,Constants!$B$43,IF(U46/$B$39&lt;Constants!$C$44,Constants!$B$44)))))))))</f>
        <v>46.8</v>
      </c>
      <c r="W45" s="55">
        <f>IF(V46/$B$39&lt;Constants!$C$36,Constants!$B$36,IF(V46/$B$39&lt;Constants!$C$37,Constants!$B$37,IF(V46/$B$39&lt;Constants!$C$38,Constants!$B$38,IF(V46/$B$39&lt;Constants!$C$39,Constants!$B$39,IF(V46/$B$39&lt;Constants!$C$40,Constants!$B$40,IF(V46/$B$39&lt;Constants!$C$41,Constants!$B$41,IF(V46/$B$39&lt;Constants!$C$42,Constants!$B$42,IF(V46/$B$39&lt;Constants!$C$43,Constants!$B$43,IF(V46/$B$39&lt;Constants!$C$44,Constants!$B$44)))))))))</f>
        <v>46.8</v>
      </c>
      <c r="X45" s="55">
        <f>IF(W46/$B$39&lt;Constants!$C$36,Constants!$B$36,IF(W46/$B$39&lt;Constants!$C$37,Constants!$B$37,IF(W46/$B$39&lt;Constants!$C$38,Constants!$B$38,IF(W46/$B$39&lt;Constants!$C$39,Constants!$B$39,IF(W46/$B$39&lt;Constants!$C$40,Constants!$B$40,IF(W46/$B$39&lt;Constants!$C$41,Constants!$B$41,IF(W46/$B$39&lt;Constants!$C$42,Constants!$B$42,IF(W46/$B$39&lt;Constants!$C$43,Constants!$B$43,IF(W46/$B$39&lt;Constants!$C$44,Constants!$B$44)))))))))</f>
        <v>76.05</v>
      </c>
      <c r="Y45" s="55">
        <f>IF(X46/$B$39&lt;Constants!$C$36,Constants!$B$36,IF(X46/$B$39&lt;Constants!$C$37,Constants!$B$37,IF(X46/$B$39&lt;Constants!$C$38,Constants!$B$38,IF(X46/$B$39&lt;Constants!$C$39,Constants!$B$39,IF(X46/$B$39&lt;Constants!$C$40,Constants!$B$40,IF(X46/$B$39&lt;Constants!$C$41,Constants!$B$41,IF(X46/$B$39&lt;Constants!$C$42,Constants!$B$42,IF(X46/$B$39&lt;Constants!$C$43,Constants!$B$43,IF(X46/$B$39&lt;Constants!$C$44,Constants!$B$44)))))))))</f>
        <v>76.05</v>
      </c>
      <c r="Z45" s="55">
        <f>IF(Y46/$B$39&lt;Constants!$C$36,Constants!$B$36,IF(Y46/$B$39&lt;Constants!$C$37,Constants!$B$37,IF(Y46/$B$39&lt;Constants!$C$38,Constants!$B$38,IF(Y46/$B$39&lt;Constants!$C$39,Constants!$B$39,IF(Y46/$B$39&lt;Constants!$C$40,Constants!$B$40,IF(Y46/$B$39&lt;Constants!$C$41,Constants!$B$41,IF(Y46/$B$39&lt;Constants!$C$42,Constants!$B$42,IF(Y46/$B$39&lt;Constants!$C$43,Constants!$B$43,IF(Y46/$B$39&lt;Constants!$C$44,Constants!$B$44)))))))))</f>
        <v>76.05</v>
      </c>
      <c r="AA45" s="55">
        <f>IF(Z46/$B$39&lt;Constants!$C$36,Constants!$B$36,IF(Z46/$B$39&lt;Constants!$C$37,Constants!$B$37,IF(Z46/$B$39&lt;Constants!$C$38,Constants!$B$38,IF(Z46/$B$39&lt;Constants!$C$39,Constants!$B$39,IF(Z46/$B$39&lt;Constants!$C$40,Constants!$B$40,IF(Z46/$B$39&lt;Constants!$C$41,Constants!$B$41,IF(Z46/$B$39&lt;Constants!$C$42,Constants!$B$42,IF(Z46/$B$39&lt;Constants!$C$43,Constants!$B$43,IF(Z46/$B$39&lt;Constants!$C$44,Constants!$B$44)))))))))</f>
        <v>76.05</v>
      </c>
      <c r="AB45" s="55">
        <f>IF(AA46/$B$39&lt;Constants!$C$36,Constants!$B$36,IF(AA46/$B$39&lt;Constants!$C$37,Constants!$B$37,IF(AA46/$B$39&lt;Constants!$C$38,Constants!$B$38,IF(AA46/$B$39&lt;Constants!$C$39,Constants!$B$39,IF(AA46/$B$39&lt;Constants!$C$40,Constants!$B$40,IF(AA46/$B$39&lt;Constants!$C$41,Constants!$B$41,IF(AA46/$B$39&lt;Constants!$C$42,Constants!$B$42,IF(AA46/$B$39&lt;Constants!$C$43,Constants!$B$43,IF(AA46/$B$39&lt;Constants!$C$44,Constants!$B$44)))))))))</f>
        <v>76.05</v>
      </c>
    </row>
    <row r="46" spans="1:28">
      <c r="C46" t="s">
        <v>87</v>
      </c>
      <c r="D46" s="57">
        <f>AB44</f>
        <v>266.69243303571449</v>
      </c>
      <c r="E46" s="57">
        <f>IF(AND(D46+E$37&gt;$B$39,E$37&lt;E45),$B$39,IF(E$37&lt;0,D46+E$37/Constants!$B$34,IF(E$37&gt;E$39,D46+E45*Constants!$B$34,D46+E$37*Constants!$B$34)))</f>
        <v>264.61921875000019</v>
      </c>
      <c r="F46" s="57">
        <f>IF(AND(E46+F$37&gt;$B$39,F$37&lt;F45),$B$39,IF(F$37&lt;0,E46+F$37/Constants!$B$34,IF(F$37&gt;F$39,E46+F45*Constants!$B$34,E46+F$37*Constants!$B$34)))</f>
        <v>262.58350446428591</v>
      </c>
      <c r="G46" s="57">
        <f>IF(AND(F46+G$37&gt;$B$39,G$37&lt;G45),$B$39,IF(G$37&lt;0,F46+G$37/Constants!$B$34,IF(G$37&gt;G$39,F46+G45*Constants!$B$34,F46+G$37*Constants!$B$34)))</f>
        <v>260.54779017857163</v>
      </c>
      <c r="H46" s="57">
        <f>IF(AND(G46+H$37&gt;$B$39,H$37&lt;H45),$B$39,IF(H$37&lt;0,G46+H$37/Constants!$B$34,IF(H$37&gt;H$39,G46+H45*Constants!$B$34,G46+H$37*Constants!$B$34)))</f>
        <v>258.51207589285735</v>
      </c>
      <c r="I46" s="57">
        <f>IF(AND(H46+I$37&gt;$B$39,I$37&lt;I45),$B$39,IF(I$37&lt;0,H46+I$37/Constants!$B$34,IF(I$37&gt;I$39,H46+I45*Constants!$B$34,H46+I$37*Constants!$B$34)))</f>
        <v>257.60136160714308</v>
      </c>
      <c r="J46" s="57">
        <f>IF(AND(I46+J$37&gt;$B$39,J$37&lt;J45),$B$39,IF(J$37&lt;0,I46+J$37/Constants!$B$34,IF(J$37&gt;J$39,I46+J45*Constants!$B$34,I46+J$37*Constants!$B$34)))</f>
        <v>256.6906473214288</v>
      </c>
      <c r="K46" s="57">
        <f>IF(AND(J46+K$37&gt;$B$39,K$37&lt;K45),$B$39,IF(K$37&lt;0,J46+K$37/Constants!$B$34,IF(K$37&gt;K$39,J46+K45*Constants!$B$34,J46+K$37*Constants!$B$34)))</f>
        <v>317.53064732142877</v>
      </c>
      <c r="L46" s="57">
        <f>IF(AND(K46+L$37&gt;$B$39,L$37&lt;L45),$B$39,IF(L$37&lt;0,K46+L$37/Constants!$B$34,IF(L$37&gt;L$39,K46+L45*Constants!$B$34,K46+L$37*Constants!$B$34)))</f>
        <v>304.10951636904781</v>
      </c>
      <c r="M46" s="57">
        <f>IF(AND(L46+M$37&gt;$B$39,M$37&lt;M45),$B$39,IF(M$37&lt;0,L46+M$37/Constants!$B$34,IF(M$37&gt;M$39,L46+M45*Constants!$B$34,L46+M$37*Constants!$B$34)))</f>
        <v>303.19880208333353</v>
      </c>
      <c r="N46" s="57">
        <f>IF(AND(M46+N$37&gt;$B$39,N$37&lt;N45),$B$39,IF(N$37&lt;0,M46+N$37/Constants!$B$34,IF(N$37&gt;N$39,M46+N45*Constants!$B$34,M46+N$37*Constants!$B$34)))</f>
        <v>302.28808779761926</v>
      </c>
      <c r="O46" s="57">
        <f>IF(AND(N46+O$37&gt;$B$39,O$37&lt;O45),$B$39,IF(O$37&lt;0,N46+O$37/Constants!$B$34,IF(O$37&gt;O$39,N46+O45*Constants!$B$34,N46+O$37*Constants!$B$34)))</f>
        <v>301.37737351190498</v>
      </c>
      <c r="P46" s="57">
        <f>IF(AND(O46+P$37&gt;$B$39,P$37&lt;P45),$B$39,IF(P$37&lt;0,O46+P$37/Constants!$B$34,IF(P$37&gt;P$39,O46+P45*Constants!$B$34,O46+P$37*Constants!$B$34)))</f>
        <v>300.4666592261907</v>
      </c>
      <c r="Q46" s="57">
        <f>IF(AND(P46+Q$37&gt;$B$39,Q$37&lt;Q45),$B$39,IF(Q$37&lt;0,P46+Q$37/Constants!$B$34,IF(Q$37&gt;Q$39,P46+Q45*Constants!$B$34,P46+Q$37*Constants!$B$34)))</f>
        <v>288.05698660714307</v>
      </c>
      <c r="R46" s="57">
        <f>IF(AND(Q46+R$37&gt;$B$39,R$37&lt;R45),$B$39,IF(R$37&lt;0,Q46+R$37/Constants!$B$34,IF(R$37&gt;R$39,Q46+R45*Constants!$B$34,Q46+R$37*Constants!$B$34)))</f>
        <v>287.3962723214288</v>
      </c>
      <c r="S46" s="57">
        <f>IF(AND(R46+S$37&gt;$B$39,S$37&lt;S45),$B$39,IF(S$37&lt;0,R46+S$37/Constants!$B$34,IF(S$37&gt;S$39,R46+S45*Constants!$B$34,R46+S$37*Constants!$B$34)))</f>
        <v>286.73555803571452</v>
      </c>
      <c r="T46" s="57">
        <f>IF(AND(S46+T$37&gt;$B$39,T$37&lt;T45),$B$39,IF(T$37&lt;0,S46+T$37/Constants!$B$34,IF(T$37&gt;T$39,S46+T45*Constants!$B$34,S46+T$37*Constants!$B$34)))</f>
        <v>286.07484375000024</v>
      </c>
      <c r="U46" s="57">
        <f>IF(AND(T46+U$37&gt;$B$39,U$37&lt;U45),$B$39,IF(U$37&lt;0,T46+U$37/Constants!$B$34,IF(U$37&gt;U$39,T46+U45*Constants!$B$34,T46+U$37*Constants!$B$34)))</f>
        <v>285.41412946428596</v>
      </c>
      <c r="V46" s="57">
        <f>IF(AND(U46+V$37&gt;$B$39,V$37&lt;V45),$B$39,IF(V$37&lt;0,U46+V$37/Constants!$B$34,IF(V$37&gt;V$39,U46+V45*Constants!$B$34,U46+V$37*Constants!$B$34)))</f>
        <v>283.00341517857169</v>
      </c>
      <c r="W46" s="57">
        <f>IF(AND(V46+W$37&gt;$B$39,W$37&lt;W45),$B$39,IF(W$37&lt;0,V46+W$37/Constants!$B$34,IF(W$37&gt;W$39,V46+W45*Constants!$B$34,V46+W$37*Constants!$B$34)))</f>
        <v>270.13749255952405</v>
      </c>
      <c r="X46" s="57">
        <f>IF(AND(W46+X$37&gt;$B$39,X$37&lt;X45),$B$39,IF(X$37&lt;0,W46+X$37/Constants!$B$34,IF(X$37&gt;X$39,W46+X45*Constants!$B$34,W46+X$37*Constants!$B$34)))</f>
        <v>267.14761160714312</v>
      </c>
      <c r="Y46" s="57">
        <f>IF(AND(X46+Y$37&gt;$B$39,Y$37&lt;Y45),$B$39,IF(Y$37&lt;0,X46+Y$37/Constants!$B$34,IF(Y$37&gt;Y$39,X46+Y45*Constants!$B$34,X46+Y$37*Constants!$B$34)))</f>
        <v>264.32439732142882</v>
      </c>
      <c r="Z46" s="57">
        <f>IF(AND(Y46+Z$37&gt;$B$39,Z$37&lt;Z45),$B$39,IF(Z$37&lt;0,Y46+Z$37/Constants!$B$34,IF(Z$37&gt;Z$39,Y46+Z45*Constants!$B$34,Y46+Z$37*Constants!$B$34)))</f>
        <v>261.50118303571452</v>
      </c>
      <c r="AA46" s="57">
        <f>IF(AND(Z46+AA$37&gt;$B$39,AA$37&lt;AA45),$B$39,IF(AA$37&lt;0,Z46+AA$37/Constants!$B$34,IF(AA$37&gt;AA$39,Z46+AA45*Constants!$B$34,Z46+AA$37*Constants!$B$34)))</f>
        <v>260.46546875000024</v>
      </c>
      <c r="AB46" s="57">
        <f>IF(AND(AA46+AB$37&gt;$B$39,AB$37&lt;AB45),$B$39,IF(AB$37&lt;0,AA46+AB$37/Constants!$B$34,IF(AB$37&gt;AB$39,AA46+AB45*Constants!$B$34,AA46+AB$37*Constants!$B$34)))</f>
        <v>258.08991071428596</v>
      </c>
    </row>
    <row r="47" spans="1:28">
      <c r="C47" s="54" t="s">
        <v>82</v>
      </c>
      <c r="D47" s="60"/>
      <c r="E47" s="55">
        <f>IF(D48/$B$39&lt;Constants!$C$36,Constants!$B$36,IF(D48/$B$39&lt;Constants!$C$37,Constants!$B$37,IF(D48/$B$39&lt;Constants!$C$38,Constants!$B$38,IF(D48/$B$39&lt;Constants!$C$39,Constants!$B$39,IF(D48/$B$39&lt;Constants!$C$40,Constants!$B$40,IF(D48/$B$39&lt;Constants!$C$41,Constants!$B$41,IF(D48/$B$39&lt;Constants!$C$42,Constants!$B$42,IF(D48/$B$39&lt;Constants!$C$43,Constants!$B$43,IF(D48/$B$39&lt;Constants!$C$44,Constants!$B$44)))))))))</f>
        <v>76.05</v>
      </c>
      <c r="F47" s="55">
        <f>IF(E48/$B$39&lt;Constants!$C$36,Constants!$B$36,IF(E48/$B$39&lt;Constants!$C$37,Constants!$B$37,IF(E48/$B$39&lt;Constants!$C$38,Constants!$B$38,IF(E48/$B$39&lt;Constants!$C$39,Constants!$B$39,IF(E48/$B$39&lt;Constants!$C$40,Constants!$B$40,IF(E48/$B$39&lt;Constants!$C$41,Constants!$B$41,IF(E48/$B$39&lt;Constants!$C$42,Constants!$B$42,IF(E48/$B$39&lt;Constants!$C$43,Constants!$B$43,IF(E48/$B$39&lt;Constants!$C$44,Constants!$B$44)))))))))</f>
        <v>76.05</v>
      </c>
      <c r="G47" s="55">
        <f>IF(F48/$B$39&lt;Constants!$C$36,Constants!$B$36,IF(F48/$B$39&lt;Constants!$C$37,Constants!$B$37,IF(F48/$B$39&lt;Constants!$C$38,Constants!$B$38,IF(F48/$B$39&lt;Constants!$C$39,Constants!$B$39,IF(F48/$B$39&lt;Constants!$C$40,Constants!$B$40,IF(F48/$B$39&lt;Constants!$C$41,Constants!$B$41,IF(F48/$B$39&lt;Constants!$C$42,Constants!$B$42,IF(F48/$B$39&lt;Constants!$C$43,Constants!$B$43,IF(F48/$B$39&lt;Constants!$C$44,Constants!$B$44)))))))))</f>
        <v>76.05</v>
      </c>
      <c r="H47" s="55">
        <f>IF(G48/$B$39&lt;Constants!$C$36,Constants!$B$36,IF(G48/$B$39&lt;Constants!$C$37,Constants!$B$37,IF(G48/$B$39&lt;Constants!$C$38,Constants!$B$38,IF(G48/$B$39&lt;Constants!$C$39,Constants!$B$39,IF(G48/$B$39&lt;Constants!$C$40,Constants!$B$40,IF(G48/$B$39&lt;Constants!$C$41,Constants!$B$41,IF(G48/$B$39&lt;Constants!$C$42,Constants!$B$42,IF(G48/$B$39&lt;Constants!$C$43,Constants!$B$43,IF(G48/$B$39&lt;Constants!$C$44,Constants!$B$44)))))))))</f>
        <v>95.55</v>
      </c>
      <c r="I47" s="55">
        <f>IF(H48/$B$39&lt;Constants!$C$36,Constants!$B$36,IF(H48/$B$39&lt;Constants!$C$37,Constants!$B$37,IF(H48/$B$39&lt;Constants!$C$38,Constants!$B$38,IF(H48/$B$39&lt;Constants!$C$39,Constants!$B$39,IF(H48/$B$39&lt;Constants!$C$40,Constants!$B$40,IF(H48/$B$39&lt;Constants!$C$41,Constants!$B$41,IF(H48/$B$39&lt;Constants!$C$42,Constants!$B$42,IF(H48/$B$39&lt;Constants!$C$43,Constants!$B$43,IF(H48/$B$39&lt;Constants!$C$44,Constants!$B$44)))))))))</f>
        <v>95.55</v>
      </c>
      <c r="J47" s="55">
        <f>IF(I48/$B$39&lt;Constants!$C$36,Constants!$B$36,IF(I48/$B$39&lt;Constants!$C$37,Constants!$B$37,IF(I48/$B$39&lt;Constants!$C$38,Constants!$B$38,IF(I48/$B$39&lt;Constants!$C$39,Constants!$B$39,IF(I48/$B$39&lt;Constants!$C$40,Constants!$B$40,IF(I48/$B$39&lt;Constants!$C$41,Constants!$B$41,IF(I48/$B$39&lt;Constants!$C$42,Constants!$B$42,IF(I48/$B$39&lt;Constants!$C$43,Constants!$B$43,IF(I48/$B$39&lt;Constants!$C$44,Constants!$B$44)))))))))</f>
        <v>95.55</v>
      </c>
      <c r="K47" s="55">
        <f>IF(J48/$B$39&lt;Constants!$C$36,Constants!$B$36,IF(J48/$B$39&lt;Constants!$C$37,Constants!$B$37,IF(J48/$B$39&lt;Constants!$C$38,Constants!$B$38,IF(J48/$B$39&lt;Constants!$C$39,Constants!$B$39,IF(J48/$B$39&lt;Constants!$C$40,Constants!$B$40,IF(J48/$B$39&lt;Constants!$C$41,Constants!$B$41,IF(J48/$B$39&lt;Constants!$C$42,Constants!$B$42,IF(J48/$B$39&lt;Constants!$C$43,Constants!$B$43,IF(J48/$B$39&lt;Constants!$C$44,Constants!$B$44)))))))))</f>
        <v>95.55</v>
      </c>
      <c r="L47" s="55">
        <f>IF(K48/$B$39&lt;Constants!$C$36,Constants!$B$36,IF(K48/$B$39&lt;Constants!$C$37,Constants!$B$37,IF(K48/$B$39&lt;Constants!$C$38,Constants!$B$38,IF(K48/$B$39&lt;Constants!$C$39,Constants!$B$39,IF(K48/$B$39&lt;Constants!$C$40,Constants!$B$40,IF(K48/$B$39&lt;Constants!$C$41,Constants!$B$41,IF(K48/$B$39&lt;Constants!$C$42,Constants!$B$42,IF(K48/$B$39&lt;Constants!$C$43,Constants!$B$43,IF(K48/$B$39&lt;Constants!$C$44,Constants!$B$44)))))))))</f>
        <v>23.4</v>
      </c>
      <c r="M47" s="55">
        <f>IF(L48/$B$39&lt;Constants!$C$36,Constants!$B$36,IF(L48/$B$39&lt;Constants!$C$37,Constants!$B$37,IF(L48/$B$39&lt;Constants!$C$38,Constants!$B$38,IF(L48/$B$39&lt;Constants!$C$39,Constants!$B$39,IF(L48/$B$39&lt;Constants!$C$40,Constants!$B$40,IF(L48/$B$39&lt;Constants!$C$41,Constants!$B$41,IF(L48/$B$39&lt;Constants!$C$42,Constants!$B$42,IF(L48/$B$39&lt;Constants!$C$43,Constants!$B$43,IF(L48/$B$39&lt;Constants!$C$44,Constants!$B$44)))))))))</f>
        <v>31.2</v>
      </c>
      <c r="N47" s="55">
        <f>IF(M48/$B$39&lt;Constants!$C$36,Constants!$B$36,IF(M48/$B$39&lt;Constants!$C$37,Constants!$B$37,IF(M48/$B$39&lt;Constants!$C$38,Constants!$B$38,IF(M48/$B$39&lt;Constants!$C$39,Constants!$B$39,IF(M48/$B$39&lt;Constants!$C$40,Constants!$B$40,IF(M48/$B$39&lt;Constants!$C$41,Constants!$B$41,IF(M48/$B$39&lt;Constants!$C$42,Constants!$B$42,IF(M48/$B$39&lt;Constants!$C$43,Constants!$B$43,IF(M48/$B$39&lt;Constants!$C$44,Constants!$B$44)))))))))</f>
        <v>31.2</v>
      </c>
      <c r="O47" s="55">
        <f>IF(N48/$B$39&lt;Constants!$C$36,Constants!$B$36,IF(N48/$B$39&lt;Constants!$C$37,Constants!$B$37,IF(N48/$B$39&lt;Constants!$C$38,Constants!$B$38,IF(N48/$B$39&lt;Constants!$C$39,Constants!$B$39,IF(N48/$B$39&lt;Constants!$C$40,Constants!$B$40,IF(N48/$B$39&lt;Constants!$C$41,Constants!$B$41,IF(N48/$B$39&lt;Constants!$C$42,Constants!$B$42,IF(N48/$B$39&lt;Constants!$C$43,Constants!$B$43,IF(N48/$B$39&lt;Constants!$C$44,Constants!$B$44)))))))))</f>
        <v>31.2</v>
      </c>
      <c r="P47" s="55">
        <f>IF(O48/$B$39&lt;Constants!$C$36,Constants!$B$36,IF(O48/$B$39&lt;Constants!$C$37,Constants!$B$37,IF(O48/$B$39&lt;Constants!$C$38,Constants!$B$38,IF(O48/$B$39&lt;Constants!$C$39,Constants!$B$39,IF(O48/$B$39&lt;Constants!$C$40,Constants!$B$40,IF(O48/$B$39&lt;Constants!$C$41,Constants!$B$41,IF(O48/$B$39&lt;Constants!$C$42,Constants!$B$42,IF(O48/$B$39&lt;Constants!$C$43,Constants!$B$43,IF(O48/$B$39&lt;Constants!$C$44,Constants!$B$44)))))))))</f>
        <v>31.2</v>
      </c>
      <c r="Q47" s="55">
        <f>IF(P48/$B$39&lt;Constants!$C$36,Constants!$B$36,IF(P48/$B$39&lt;Constants!$C$37,Constants!$B$37,IF(P48/$B$39&lt;Constants!$C$38,Constants!$B$38,IF(P48/$B$39&lt;Constants!$C$39,Constants!$B$39,IF(P48/$B$39&lt;Constants!$C$40,Constants!$B$40,IF(P48/$B$39&lt;Constants!$C$41,Constants!$B$41,IF(P48/$B$39&lt;Constants!$C$42,Constants!$B$42,IF(P48/$B$39&lt;Constants!$C$43,Constants!$B$43,IF(P48/$B$39&lt;Constants!$C$44,Constants!$B$44)))))))))</f>
        <v>31.2</v>
      </c>
      <c r="R47" s="55">
        <f>IF(Q48/$B$39&lt;Constants!$C$36,Constants!$B$36,IF(Q48/$B$39&lt;Constants!$C$37,Constants!$B$37,IF(Q48/$B$39&lt;Constants!$C$38,Constants!$B$38,IF(Q48/$B$39&lt;Constants!$C$39,Constants!$B$39,IF(Q48/$B$39&lt;Constants!$C$40,Constants!$B$40,IF(Q48/$B$39&lt;Constants!$C$41,Constants!$B$41,IF(Q48/$B$39&lt;Constants!$C$42,Constants!$B$42,IF(Q48/$B$39&lt;Constants!$C$43,Constants!$B$43,IF(Q48/$B$39&lt;Constants!$C$44,Constants!$B$44)))))))))</f>
        <v>31.2</v>
      </c>
      <c r="S47" s="55">
        <f>IF(R48/$B$39&lt;Constants!$C$36,Constants!$B$36,IF(R48/$B$39&lt;Constants!$C$37,Constants!$B$37,IF(R48/$B$39&lt;Constants!$C$38,Constants!$B$38,IF(R48/$B$39&lt;Constants!$C$39,Constants!$B$39,IF(R48/$B$39&lt;Constants!$C$40,Constants!$B$40,IF(R48/$B$39&lt;Constants!$C$41,Constants!$B$41,IF(R48/$B$39&lt;Constants!$C$42,Constants!$B$42,IF(R48/$B$39&lt;Constants!$C$43,Constants!$B$43,IF(R48/$B$39&lt;Constants!$C$44,Constants!$B$44)))))))))</f>
        <v>31.2</v>
      </c>
      <c r="T47" s="55">
        <f>IF(S48/$B$39&lt;Constants!$C$36,Constants!$B$36,IF(S48/$B$39&lt;Constants!$C$37,Constants!$B$37,IF(S48/$B$39&lt;Constants!$C$38,Constants!$B$38,IF(S48/$B$39&lt;Constants!$C$39,Constants!$B$39,IF(S48/$B$39&lt;Constants!$C$40,Constants!$B$40,IF(S48/$B$39&lt;Constants!$C$41,Constants!$B$41,IF(S48/$B$39&lt;Constants!$C$42,Constants!$B$42,IF(S48/$B$39&lt;Constants!$C$43,Constants!$B$43,IF(S48/$B$39&lt;Constants!$C$44,Constants!$B$44)))))))))</f>
        <v>31.2</v>
      </c>
      <c r="U47" s="55">
        <f>IF(T48/$B$39&lt;Constants!$C$36,Constants!$B$36,IF(T48/$B$39&lt;Constants!$C$37,Constants!$B$37,IF(T48/$B$39&lt;Constants!$C$38,Constants!$B$38,IF(T48/$B$39&lt;Constants!$C$39,Constants!$B$39,IF(T48/$B$39&lt;Constants!$C$40,Constants!$B$40,IF(T48/$B$39&lt;Constants!$C$41,Constants!$B$41,IF(T48/$B$39&lt;Constants!$C$42,Constants!$B$42,IF(T48/$B$39&lt;Constants!$C$43,Constants!$B$43,IF(T48/$B$39&lt;Constants!$C$44,Constants!$B$44)))))))))</f>
        <v>31.2</v>
      </c>
      <c r="V47" s="55">
        <f>IF(U48/$B$39&lt;Constants!$C$36,Constants!$B$36,IF(U48/$B$39&lt;Constants!$C$37,Constants!$B$37,IF(U48/$B$39&lt;Constants!$C$38,Constants!$B$38,IF(U48/$B$39&lt;Constants!$C$39,Constants!$B$39,IF(U48/$B$39&lt;Constants!$C$40,Constants!$B$40,IF(U48/$B$39&lt;Constants!$C$41,Constants!$B$41,IF(U48/$B$39&lt;Constants!$C$42,Constants!$B$42,IF(U48/$B$39&lt;Constants!$C$43,Constants!$B$43,IF(U48/$B$39&lt;Constants!$C$44,Constants!$B$44)))))))))</f>
        <v>46.8</v>
      </c>
      <c r="W47" s="55">
        <f>IF(V48/$B$39&lt;Constants!$C$36,Constants!$B$36,IF(V48/$B$39&lt;Constants!$C$37,Constants!$B$37,IF(V48/$B$39&lt;Constants!$C$38,Constants!$B$38,IF(V48/$B$39&lt;Constants!$C$39,Constants!$B$39,IF(V48/$B$39&lt;Constants!$C$40,Constants!$B$40,IF(V48/$B$39&lt;Constants!$C$41,Constants!$B$41,IF(V48/$B$39&lt;Constants!$C$42,Constants!$B$42,IF(V48/$B$39&lt;Constants!$C$43,Constants!$B$43,IF(V48/$B$39&lt;Constants!$C$44,Constants!$B$44)))))))))</f>
        <v>46.8</v>
      </c>
      <c r="X47" s="55">
        <f>IF(W48/$B$39&lt;Constants!$C$36,Constants!$B$36,IF(W48/$B$39&lt;Constants!$C$37,Constants!$B$37,IF(W48/$B$39&lt;Constants!$C$38,Constants!$B$38,IF(W48/$B$39&lt;Constants!$C$39,Constants!$B$39,IF(W48/$B$39&lt;Constants!$C$40,Constants!$B$40,IF(W48/$B$39&lt;Constants!$C$41,Constants!$B$41,IF(W48/$B$39&lt;Constants!$C$42,Constants!$B$42,IF(W48/$B$39&lt;Constants!$C$43,Constants!$B$43,IF(W48/$B$39&lt;Constants!$C$44,Constants!$B$44)))))))))</f>
        <v>46.8</v>
      </c>
      <c r="Y47" s="55">
        <f>IF(X48/$B$39&lt;Constants!$C$36,Constants!$B$36,IF(X48/$B$39&lt;Constants!$C$37,Constants!$B$37,IF(X48/$B$39&lt;Constants!$C$38,Constants!$B$38,IF(X48/$B$39&lt;Constants!$C$39,Constants!$B$39,IF(X48/$B$39&lt;Constants!$C$40,Constants!$B$40,IF(X48/$B$39&lt;Constants!$C$41,Constants!$B$41,IF(X48/$B$39&lt;Constants!$C$42,Constants!$B$42,IF(X48/$B$39&lt;Constants!$C$43,Constants!$B$43,IF(X48/$B$39&lt;Constants!$C$44,Constants!$B$44)))))))))</f>
        <v>46.8</v>
      </c>
      <c r="Z47" s="55">
        <f>IF(Y48/$B$39&lt;Constants!$C$36,Constants!$B$36,IF(Y48/$B$39&lt;Constants!$C$37,Constants!$B$37,IF(Y48/$B$39&lt;Constants!$C$38,Constants!$B$38,IF(Y48/$B$39&lt;Constants!$C$39,Constants!$B$39,IF(Y48/$B$39&lt;Constants!$C$40,Constants!$B$40,IF(Y48/$B$39&lt;Constants!$C$41,Constants!$B$41,IF(Y48/$B$39&lt;Constants!$C$42,Constants!$B$42,IF(Y48/$B$39&lt;Constants!$C$43,Constants!$B$43,IF(Y48/$B$39&lt;Constants!$C$44,Constants!$B$44)))))))))</f>
        <v>76.05</v>
      </c>
      <c r="AA47" s="55">
        <f>IF(Z48/$B$39&lt;Constants!$C$36,Constants!$B$36,IF(Z48/$B$39&lt;Constants!$C$37,Constants!$B$37,IF(Z48/$B$39&lt;Constants!$C$38,Constants!$B$38,IF(Z48/$B$39&lt;Constants!$C$39,Constants!$B$39,IF(Z48/$B$39&lt;Constants!$C$40,Constants!$B$40,IF(Z48/$B$39&lt;Constants!$C$41,Constants!$B$41,IF(Z48/$B$39&lt;Constants!$C$42,Constants!$B$42,IF(Z48/$B$39&lt;Constants!$C$43,Constants!$B$43,IF(Z48/$B$39&lt;Constants!$C$44,Constants!$B$44)))))))))</f>
        <v>76.05</v>
      </c>
      <c r="AB47" s="55">
        <f>IF(AA48/$B$39&lt;Constants!$C$36,Constants!$B$36,IF(AA48/$B$39&lt;Constants!$C$37,Constants!$B$37,IF(AA48/$B$39&lt;Constants!$C$38,Constants!$B$38,IF(AA48/$B$39&lt;Constants!$C$39,Constants!$B$39,IF(AA48/$B$39&lt;Constants!$C$40,Constants!$B$40,IF(AA48/$B$39&lt;Constants!$C$41,Constants!$B$41,IF(AA48/$B$39&lt;Constants!$C$42,Constants!$B$42,IF(AA48/$B$39&lt;Constants!$C$43,Constants!$B$43,IF(AA48/$B$39&lt;Constants!$C$44,Constants!$B$44)))))))))</f>
        <v>76.05</v>
      </c>
    </row>
    <row r="48" spans="1:28">
      <c r="C48" s="60" t="s">
        <v>88</v>
      </c>
      <c r="D48" s="57">
        <f>AB46</f>
        <v>258.08991071428596</v>
      </c>
      <c r="E48" s="57">
        <f>IF(AND(D48+E$37&gt;$B$39,E$37&lt;E47),$B$39,IF(E$37&lt;0,D48+E$37/Constants!$B$34,IF(E$37&gt;E$39,D48+E47*Constants!$B$34,D48+E$37*Constants!$B$34)))</f>
        <v>256.01669642857166</v>
      </c>
      <c r="F48" s="57">
        <f>IF(AND(E48+F$37&gt;$B$39,F$37&lt;F47),$B$39,IF(F$37&lt;0,E48+F$37/Constants!$B$34,IF(F$37&gt;F$39,E48+F47*Constants!$B$34,E48+F$37*Constants!$B$34)))</f>
        <v>253.98098214285739</v>
      </c>
      <c r="G48" s="57">
        <f>IF(AND(F48+G$37&gt;$B$39,G$37&lt;G47),$B$39,IF(G$37&lt;0,F48+G$37/Constants!$B$34,IF(G$37&gt;G$39,F48+G47*Constants!$B$34,F48+G$37*Constants!$B$34)))</f>
        <v>251.94526785714311</v>
      </c>
      <c r="H48" s="57">
        <f>IF(AND(G48+H$37&gt;$B$39,H$37&lt;H47),$B$39,IF(H$37&lt;0,G48+H$37/Constants!$B$34,IF(H$37&gt;H$39,G48+H47*Constants!$B$34,G48+H$37*Constants!$B$34)))</f>
        <v>249.90955357142883</v>
      </c>
      <c r="I48" s="57">
        <f>IF(AND(H48+I$37&gt;$B$39,I$37&lt;I47),$B$39,IF(I$37&lt;0,H48+I$37/Constants!$B$34,IF(I$37&gt;I$39,H48+I47*Constants!$B$34,H48+I$37*Constants!$B$34)))</f>
        <v>248.99883928571455</v>
      </c>
      <c r="J48" s="57">
        <f>IF(AND(I48+J$37&gt;$B$39,J$37&lt;J47),$B$39,IF(J$37&lt;0,I48+J$37/Constants!$B$34,IF(J$37&gt;J$39,I48+J47*Constants!$B$34,I48+J$37*Constants!$B$34)))</f>
        <v>248.08812500000028</v>
      </c>
      <c r="K48" s="57">
        <f>IF(AND(J48+K$37&gt;$B$39,K$37&lt;K47),$B$39,IF(K$37&lt;0,J48+K$37/Constants!$B$34,IF(K$37&gt;K$39,J48+K47*Constants!$B$34,J48+K$37*Constants!$B$34)))</f>
        <v>324.52812500000027</v>
      </c>
      <c r="L48" s="57">
        <f>IF(AND(K48+L$37&gt;$B$39,L$37&lt;L47),$B$39,IF(L$37&lt;0,K48+L$37/Constants!$B$34,IF(L$37&gt;L$39,K48+L47*Constants!$B$34,K48+L$37*Constants!$B$34)))</f>
        <v>311.10699404761931</v>
      </c>
      <c r="M48" s="57">
        <f>IF(AND(L48+M$37&gt;$B$39,M$37&lt;M47),$B$39,IF(M$37&lt;0,L48+M$37/Constants!$B$34,IF(M$37&gt;M$39,L48+M47*Constants!$B$34,L48+M$37*Constants!$B$34)))</f>
        <v>310.19627976190503</v>
      </c>
      <c r="N48" s="57">
        <f>IF(AND(M48+N$37&gt;$B$39,N$37&lt;N47),$B$39,IF(N$37&lt;0,M48+N$37/Constants!$B$34,IF(N$37&gt;N$39,M48+N47*Constants!$B$34,M48+N$37*Constants!$B$34)))</f>
        <v>309.28556547619075</v>
      </c>
      <c r="O48" s="57">
        <f>IF(AND(N48+O$37&gt;$B$39,O$37&lt;O47),$B$39,IF(O$37&lt;0,N48+O$37/Constants!$B$34,IF(O$37&gt;O$39,N48+O47*Constants!$B$34,N48+O$37*Constants!$B$34)))</f>
        <v>308.37485119047648</v>
      </c>
      <c r="P48" s="57">
        <f>IF(AND(O48+P$37&gt;$B$39,P$37&lt;P47),$B$39,IF(P$37&lt;0,O48+P$37/Constants!$B$34,IF(P$37&gt;P$39,O48+P47*Constants!$B$34,O48+P$37*Constants!$B$34)))</f>
        <v>307.4641369047622</v>
      </c>
      <c r="Q48" s="57">
        <f>IF(AND(P48+Q$37&gt;$B$39,Q$37&lt;Q47),$B$39,IF(Q$37&lt;0,P48+Q$37/Constants!$B$34,IF(Q$37&gt;Q$39,P48+Q47*Constants!$B$34,P48+Q$37*Constants!$B$34)))</f>
        <v>295.05446428571457</v>
      </c>
      <c r="R48" s="57">
        <f>IF(AND(Q48+R$37&gt;$B$39,R$37&lt;R47),$B$39,IF(R$37&lt;0,Q48+R$37/Constants!$B$34,IF(R$37&gt;R$39,Q48+R47*Constants!$B$34,Q48+R$37*Constants!$B$34)))</f>
        <v>294.3937500000003</v>
      </c>
      <c r="S48" s="57">
        <f>IF(AND(R48+S$37&gt;$B$39,S$37&lt;S47),$B$39,IF(S$37&lt;0,R48+S$37/Constants!$B$34,IF(S$37&gt;S$39,R48+S47*Constants!$B$34,R48+S$37*Constants!$B$34)))</f>
        <v>293.73303571428602</v>
      </c>
      <c r="T48" s="57">
        <f>IF(AND(S48+T$37&gt;$B$39,T$37&lt;T47),$B$39,IF(T$37&lt;0,S48+T$37/Constants!$B$34,IF(T$37&gt;T$39,S48+T47*Constants!$B$34,S48+T$37*Constants!$B$34)))</f>
        <v>293.07232142857174</v>
      </c>
      <c r="U48" s="57">
        <f>IF(AND(T48+U$37&gt;$B$39,U$37&lt;U47),$B$39,IF(U$37&lt;0,T48+U$37/Constants!$B$34,IF(U$37&gt;U$39,T48+U47*Constants!$B$34,T48+U$37*Constants!$B$34)))</f>
        <v>292.41160714285746</v>
      </c>
      <c r="V48" s="57">
        <f>IF(AND(U48+V$37&gt;$B$39,V$37&lt;V47),$B$39,IF(V$37&lt;0,U48+V$37/Constants!$B$34,IF(V$37&gt;V$39,U48+V47*Constants!$B$34,U48+V$37*Constants!$B$34)))</f>
        <v>290.00089285714319</v>
      </c>
      <c r="W48" s="57">
        <f>IF(AND(V48+W$37&gt;$B$39,W$37&lt;W47),$B$39,IF(W$37&lt;0,V48+W$37/Constants!$B$34,IF(W$37&gt;W$39,V48+W47*Constants!$B$34,V48+W$37*Constants!$B$34)))</f>
        <v>277.13497023809555</v>
      </c>
      <c r="X48" s="57">
        <f>IF(AND(W48+X$37&gt;$B$39,X$37&lt;X47),$B$39,IF(X$37&lt;0,W48+X$37/Constants!$B$34,IF(X$37&gt;X$39,W48+X47*Constants!$B$34,W48+X$37*Constants!$B$34)))</f>
        <v>274.14508928571462</v>
      </c>
      <c r="Y48" s="57">
        <f>IF(AND(X48+Y$37&gt;$B$39,Y$37&lt;Y47),$B$39,IF(Y$37&lt;0,X48+Y$37/Constants!$B$34,IF(Y$37&gt;Y$39,X48+Y47*Constants!$B$34,X48+Y$37*Constants!$B$34)))</f>
        <v>271.32187500000032</v>
      </c>
      <c r="Z48" s="57">
        <f>IF(AND(Y48+Z$37&gt;$B$39,Z$37&lt;Z47),$B$39,IF(Z$37&lt;0,Y48+Z$37/Constants!$B$34,IF(Z$37&gt;Z$39,Y48+Z47*Constants!$B$34,Y48+Z$37*Constants!$B$34)))</f>
        <v>268.49866071428602</v>
      </c>
      <c r="AA48" s="57">
        <f>IF(AND(Z48+AA$37&gt;$B$39,AA$37&lt;AA47),$B$39,IF(AA$37&lt;0,Z48+AA$37/Constants!$B$34,IF(AA$37&gt;AA$39,Z48+AA47*Constants!$B$34,Z48+AA$37*Constants!$B$34)))</f>
        <v>267.46294642857174</v>
      </c>
      <c r="AB48" s="57">
        <f>IF(AND(AA48+AB$37&gt;$B$39,AB$37&lt;AB47),$B$39,IF(AB$37&lt;0,AA48+AB$37/Constants!$B$34,IF(AB$37&gt;AB$39,AA48+AB47*Constants!$B$34,AA48+AB$37*Constants!$B$34)))</f>
        <v>265.08738839285746</v>
      </c>
    </row>
    <row r="49" spans="2:28">
      <c r="C49" s="54" t="s">
        <v>82</v>
      </c>
      <c r="D49" s="60"/>
      <c r="E49" s="55">
        <f>IF(D50/$B$39&lt;Constants!$C$36,Constants!$B$36,IF(D50/$B$39&lt;Constants!$C$37,Constants!$B$37,IF(D50/$B$39&lt;Constants!$C$38,Constants!$B$38,IF(D50/$B$39&lt;Constants!$C$39,Constants!$B$39,IF(D50/$B$39&lt;Constants!$C$40,Constants!$B$40,IF(D50/$B$39&lt;Constants!$C$41,Constants!$B$41,IF(D50/$B$39&lt;Constants!$C$42,Constants!$B$42,IF(D50/$B$39&lt;Constants!$C$43,Constants!$B$43,IF(D50/$B$39&lt;Constants!$C$44,Constants!$B$44)))))))))</f>
        <v>76.05</v>
      </c>
      <c r="F49" s="55">
        <f>IF(E50/$B$39&lt;Constants!$C$36,Constants!$B$36,IF(E50/$B$39&lt;Constants!$C$37,Constants!$B$37,IF(E50/$B$39&lt;Constants!$C$38,Constants!$B$38,IF(E50/$B$39&lt;Constants!$C$39,Constants!$B$39,IF(E50/$B$39&lt;Constants!$C$40,Constants!$B$40,IF(E50/$B$39&lt;Constants!$C$41,Constants!$B$41,IF(E50/$B$39&lt;Constants!$C$42,Constants!$B$42,IF(E50/$B$39&lt;Constants!$C$43,Constants!$B$43,IF(E50/$B$39&lt;Constants!$C$44,Constants!$B$44)))))))))</f>
        <v>76.05</v>
      </c>
      <c r="G49" s="55">
        <f>IF(F50/$B$39&lt;Constants!$C$36,Constants!$B$36,IF(F50/$B$39&lt;Constants!$C$37,Constants!$B$37,IF(F50/$B$39&lt;Constants!$C$38,Constants!$B$38,IF(F50/$B$39&lt;Constants!$C$39,Constants!$B$39,IF(F50/$B$39&lt;Constants!$C$40,Constants!$B$40,IF(F50/$B$39&lt;Constants!$C$41,Constants!$B$41,IF(F50/$B$39&lt;Constants!$C$42,Constants!$B$42,IF(F50/$B$39&lt;Constants!$C$43,Constants!$B$43,IF(F50/$B$39&lt;Constants!$C$44,Constants!$B$44)))))))))</f>
        <v>76.05</v>
      </c>
      <c r="H49" s="55">
        <f>IF(G50/$B$39&lt;Constants!$C$36,Constants!$B$36,IF(G50/$B$39&lt;Constants!$C$37,Constants!$B$37,IF(G50/$B$39&lt;Constants!$C$38,Constants!$B$38,IF(G50/$B$39&lt;Constants!$C$39,Constants!$B$39,IF(G50/$B$39&lt;Constants!$C$40,Constants!$B$40,IF(G50/$B$39&lt;Constants!$C$41,Constants!$B$41,IF(G50/$B$39&lt;Constants!$C$42,Constants!$B$42,IF(G50/$B$39&lt;Constants!$C$43,Constants!$B$43,IF(G50/$B$39&lt;Constants!$C$44,Constants!$B$44)))))))))</f>
        <v>76.05</v>
      </c>
      <c r="I49" s="55">
        <f>IF(H50/$B$39&lt;Constants!$C$36,Constants!$B$36,IF(H50/$B$39&lt;Constants!$C$37,Constants!$B$37,IF(H50/$B$39&lt;Constants!$C$38,Constants!$B$38,IF(H50/$B$39&lt;Constants!$C$39,Constants!$B$39,IF(H50/$B$39&lt;Constants!$C$40,Constants!$B$40,IF(H50/$B$39&lt;Constants!$C$41,Constants!$B$41,IF(H50/$B$39&lt;Constants!$C$42,Constants!$B$42,IF(H50/$B$39&lt;Constants!$C$43,Constants!$B$43,IF(H50/$B$39&lt;Constants!$C$44,Constants!$B$44)))))))))</f>
        <v>76.05</v>
      </c>
      <c r="J49" s="55">
        <f>IF(I50/$B$39&lt;Constants!$C$36,Constants!$B$36,IF(I50/$B$39&lt;Constants!$C$37,Constants!$B$37,IF(I50/$B$39&lt;Constants!$C$38,Constants!$B$38,IF(I50/$B$39&lt;Constants!$C$39,Constants!$B$39,IF(I50/$B$39&lt;Constants!$C$40,Constants!$B$40,IF(I50/$B$39&lt;Constants!$C$41,Constants!$B$41,IF(I50/$B$39&lt;Constants!$C$42,Constants!$B$42,IF(I50/$B$39&lt;Constants!$C$43,Constants!$B$43,IF(I50/$B$39&lt;Constants!$C$44,Constants!$B$44)))))))))</f>
        <v>76.05</v>
      </c>
      <c r="K49" s="55">
        <f>IF(J50/$B$39&lt;Constants!$C$36,Constants!$B$36,IF(J50/$B$39&lt;Constants!$C$37,Constants!$B$37,IF(J50/$B$39&lt;Constants!$C$38,Constants!$B$38,IF(J50/$B$39&lt;Constants!$C$39,Constants!$B$39,IF(J50/$B$39&lt;Constants!$C$40,Constants!$B$40,IF(J50/$B$39&lt;Constants!$C$41,Constants!$B$41,IF(J50/$B$39&lt;Constants!$C$42,Constants!$B$42,IF(J50/$B$39&lt;Constants!$C$43,Constants!$B$43,IF(J50/$B$39&lt;Constants!$C$44,Constants!$B$44)))))))))</f>
        <v>76.05</v>
      </c>
      <c r="L49" s="55">
        <f>IF(K50/$B$39&lt;Constants!$C$36,Constants!$B$36,IF(K50/$B$39&lt;Constants!$C$37,Constants!$B$37,IF(K50/$B$39&lt;Constants!$C$38,Constants!$B$38,IF(K50/$B$39&lt;Constants!$C$39,Constants!$B$39,IF(K50/$B$39&lt;Constants!$C$40,Constants!$B$40,IF(K50/$B$39&lt;Constants!$C$41,Constants!$B$41,IF(K50/$B$39&lt;Constants!$C$42,Constants!$B$42,IF(K50/$B$39&lt;Constants!$C$43,Constants!$B$43,IF(K50/$B$39&lt;Constants!$C$44,Constants!$B$44)))))))))</f>
        <v>23.4</v>
      </c>
      <c r="M49" s="55">
        <f>IF(L50/$B$39&lt;Constants!$C$36,Constants!$B$36,IF(L50/$B$39&lt;Constants!$C$37,Constants!$B$37,IF(L50/$B$39&lt;Constants!$C$38,Constants!$B$38,IF(L50/$B$39&lt;Constants!$C$39,Constants!$B$39,IF(L50/$B$39&lt;Constants!$C$40,Constants!$B$40,IF(L50/$B$39&lt;Constants!$C$41,Constants!$B$41,IF(L50/$B$39&lt;Constants!$C$42,Constants!$B$42,IF(L50/$B$39&lt;Constants!$C$43,Constants!$B$43,IF(L50/$B$39&lt;Constants!$C$44,Constants!$B$44)))))))))</f>
        <v>31.2</v>
      </c>
      <c r="N49" s="55">
        <f>IF(M50/$B$39&lt;Constants!$C$36,Constants!$B$36,IF(M50/$B$39&lt;Constants!$C$37,Constants!$B$37,IF(M50/$B$39&lt;Constants!$C$38,Constants!$B$38,IF(M50/$B$39&lt;Constants!$C$39,Constants!$B$39,IF(M50/$B$39&lt;Constants!$C$40,Constants!$B$40,IF(M50/$B$39&lt;Constants!$C$41,Constants!$B$41,IF(M50/$B$39&lt;Constants!$C$42,Constants!$B$42,IF(M50/$B$39&lt;Constants!$C$43,Constants!$B$43,IF(M50/$B$39&lt;Constants!$C$44,Constants!$B$44)))))))))</f>
        <v>31.2</v>
      </c>
      <c r="O49" s="55">
        <f>IF(N50/$B$39&lt;Constants!$C$36,Constants!$B$36,IF(N50/$B$39&lt;Constants!$C$37,Constants!$B$37,IF(N50/$B$39&lt;Constants!$C$38,Constants!$B$38,IF(N50/$B$39&lt;Constants!$C$39,Constants!$B$39,IF(N50/$B$39&lt;Constants!$C$40,Constants!$B$40,IF(N50/$B$39&lt;Constants!$C$41,Constants!$B$41,IF(N50/$B$39&lt;Constants!$C$42,Constants!$B$42,IF(N50/$B$39&lt;Constants!$C$43,Constants!$B$43,IF(N50/$B$39&lt;Constants!$C$44,Constants!$B$44)))))))))</f>
        <v>31.2</v>
      </c>
      <c r="P49" s="55">
        <f>IF(O50/$B$39&lt;Constants!$C$36,Constants!$B$36,IF(O50/$B$39&lt;Constants!$C$37,Constants!$B$37,IF(O50/$B$39&lt;Constants!$C$38,Constants!$B$38,IF(O50/$B$39&lt;Constants!$C$39,Constants!$B$39,IF(O50/$B$39&lt;Constants!$C$40,Constants!$B$40,IF(O50/$B$39&lt;Constants!$C$41,Constants!$B$41,IF(O50/$B$39&lt;Constants!$C$42,Constants!$B$42,IF(O50/$B$39&lt;Constants!$C$43,Constants!$B$43,IF(O50/$B$39&lt;Constants!$C$44,Constants!$B$44)))))))))</f>
        <v>31.2</v>
      </c>
      <c r="Q49" s="55">
        <f>IF(P50/$B$39&lt;Constants!$C$36,Constants!$B$36,IF(P50/$B$39&lt;Constants!$C$37,Constants!$B$37,IF(P50/$B$39&lt;Constants!$C$38,Constants!$B$38,IF(P50/$B$39&lt;Constants!$C$39,Constants!$B$39,IF(P50/$B$39&lt;Constants!$C$40,Constants!$B$40,IF(P50/$B$39&lt;Constants!$C$41,Constants!$B$41,IF(P50/$B$39&lt;Constants!$C$42,Constants!$B$42,IF(P50/$B$39&lt;Constants!$C$43,Constants!$B$43,IF(P50/$B$39&lt;Constants!$C$44,Constants!$B$44)))))))))</f>
        <v>31.2</v>
      </c>
      <c r="R49" s="55">
        <f>IF(Q50/$B$39&lt;Constants!$C$36,Constants!$B$36,IF(Q50/$B$39&lt;Constants!$C$37,Constants!$B$37,IF(Q50/$B$39&lt;Constants!$C$38,Constants!$B$38,IF(Q50/$B$39&lt;Constants!$C$39,Constants!$B$39,IF(Q50/$B$39&lt;Constants!$C$40,Constants!$B$40,IF(Q50/$B$39&lt;Constants!$C$41,Constants!$B$41,IF(Q50/$B$39&lt;Constants!$C$42,Constants!$B$42,IF(Q50/$B$39&lt;Constants!$C$43,Constants!$B$43,IF(Q50/$B$39&lt;Constants!$C$44,Constants!$B$44)))))))))</f>
        <v>46.8</v>
      </c>
      <c r="S49" s="55">
        <f>IF(R50/$B$39&lt;Constants!$C$36,Constants!$B$36,IF(R50/$B$39&lt;Constants!$C$37,Constants!$B$37,IF(R50/$B$39&lt;Constants!$C$38,Constants!$B$38,IF(R50/$B$39&lt;Constants!$C$39,Constants!$B$39,IF(R50/$B$39&lt;Constants!$C$40,Constants!$B$40,IF(R50/$B$39&lt;Constants!$C$41,Constants!$B$41,IF(R50/$B$39&lt;Constants!$C$42,Constants!$B$42,IF(R50/$B$39&lt;Constants!$C$43,Constants!$B$43,IF(R50/$B$39&lt;Constants!$C$44,Constants!$B$44)))))))))</f>
        <v>46.8</v>
      </c>
      <c r="T49" s="55">
        <f>IF(S50/$B$39&lt;Constants!$C$36,Constants!$B$36,IF(S50/$B$39&lt;Constants!$C$37,Constants!$B$37,IF(S50/$B$39&lt;Constants!$C$38,Constants!$B$38,IF(S50/$B$39&lt;Constants!$C$39,Constants!$B$39,IF(S50/$B$39&lt;Constants!$C$40,Constants!$B$40,IF(S50/$B$39&lt;Constants!$C$41,Constants!$B$41,IF(S50/$B$39&lt;Constants!$C$42,Constants!$B$42,IF(S50/$B$39&lt;Constants!$C$43,Constants!$B$43,IF(S50/$B$39&lt;Constants!$C$44,Constants!$B$44)))))))))</f>
        <v>46.8</v>
      </c>
      <c r="U49" s="55">
        <f>IF(T50/$B$39&lt;Constants!$C$36,Constants!$B$36,IF(T50/$B$39&lt;Constants!$C$37,Constants!$B$37,IF(T50/$B$39&lt;Constants!$C$38,Constants!$B$38,IF(T50/$B$39&lt;Constants!$C$39,Constants!$B$39,IF(T50/$B$39&lt;Constants!$C$40,Constants!$B$40,IF(T50/$B$39&lt;Constants!$C$41,Constants!$B$41,IF(T50/$B$39&lt;Constants!$C$42,Constants!$B$42,IF(T50/$B$39&lt;Constants!$C$43,Constants!$B$43,IF(T50/$B$39&lt;Constants!$C$44,Constants!$B$44)))))))))</f>
        <v>46.8</v>
      </c>
      <c r="V49" s="55">
        <f>IF(U50/$B$39&lt;Constants!$C$36,Constants!$B$36,IF(U50/$B$39&lt;Constants!$C$37,Constants!$B$37,IF(U50/$B$39&lt;Constants!$C$38,Constants!$B$38,IF(U50/$B$39&lt;Constants!$C$39,Constants!$B$39,IF(U50/$B$39&lt;Constants!$C$40,Constants!$B$40,IF(U50/$B$39&lt;Constants!$C$41,Constants!$B$41,IF(U50/$B$39&lt;Constants!$C$42,Constants!$B$42,IF(U50/$B$39&lt;Constants!$C$43,Constants!$B$43,IF(U50/$B$39&lt;Constants!$C$44,Constants!$B$44)))))))))</f>
        <v>46.8</v>
      </c>
      <c r="W49" s="55">
        <f>IF(V50/$B$39&lt;Constants!$C$36,Constants!$B$36,IF(V50/$B$39&lt;Constants!$C$37,Constants!$B$37,IF(V50/$B$39&lt;Constants!$C$38,Constants!$B$38,IF(V50/$B$39&lt;Constants!$C$39,Constants!$B$39,IF(V50/$B$39&lt;Constants!$C$40,Constants!$B$40,IF(V50/$B$39&lt;Constants!$C$41,Constants!$B$41,IF(V50/$B$39&lt;Constants!$C$42,Constants!$B$42,IF(V50/$B$39&lt;Constants!$C$43,Constants!$B$43,IF(V50/$B$39&lt;Constants!$C$44,Constants!$B$44)))))))))</f>
        <v>46.8</v>
      </c>
      <c r="X49" s="55">
        <f>IF(W50/$B$39&lt;Constants!$C$36,Constants!$B$36,IF(W50/$B$39&lt;Constants!$C$37,Constants!$B$37,IF(W50/$B$39&lt;Constants!$C$38,Constants!$B$38,IF(W50/$B$39&lt;Constants!$C$39,Constants!$B$39,IF(W50/$B$39&lt;Constants!$C$40,Constants!$B$40,IF(W50/$B$39&lt;Constants!$C$41,Constants!$B$41,IF(W50/$B$39&lt;Constants!$C$42,Constants!$B$42,IF(W50/$B$39&lt;Constants!$C$43,Constants!$B$43,IF(W50/$B$39&lt;Constants!$C$44,Constants!$B$44)))))))))</f>
        <v>76.05</v>
      </c>
      <c r="Y49" s="55">
        <f>IF(X50/$B$39&lt;Constants!$C$36,Constants!$B$36,IF(X50/$B$39&lt;Constants!$C$37,Constants!$B$37,IF(X50/$B$39&lt;Constants!$C$38,Constants!$B$38,IF(X50/$B$39&lt;Constants!$C$39,Constants!$B$39,IF(X50/$B$39&lt;Constants!$C$40,Constants!$B$40,IF(X50/$B$39&lt;Constants!$C$41,Constants!$B$41,IF(X50/$B$39&lt;Constants!$C$42,Constants!$B$42,IF(X50/$B$39&lt;Constants!$C$43,Constants!$B$43,IF(X50/$B$39&lt;Constants!$C$44,Constants!$B$44)))))))))</f>
        <v>76.05</v>
      </c>
      <c r="Z49" s="55">
        <f>IF(Y50/$B$39&lt;Constants!$C$36,Constants!$B$36,IF(Y50/$B$39&lt;Constants!$C$37,Constants!$B$37,IF(Y50/$B$39&lt;Constants!$C$38,Constants!$B$38,IF(Y50/$B$39&lt;Constants!$C$39,Constants!$B$39,IF(Y50/$B$39&lt;Constants!$C$40,Constants!$B$40,IF(Y50/$B$39&lt;Constants!$C$41,Constants!$B$41,IF(Y50/$B$39&lt;Constants!$C$42,Constants!$B$42,IF(Y50/$B$39&lt;Constants!$C$43,Constants!$B$43,IF(Y50/$B$39&lt;Constants!$C$44,Constants!$B$44)))))))))</f>
        <v>76.05</v>
      </c>
      <c r="AA49" s="55">
        <f>IF(Z50/$B$39&lt;Constants!$C$36,Constants!$B$36,IF(Z50/$B$39&lt;Constants!$C$37,Constants!$B$37,IF(Z50/$B$39&lt;Constants!$C$38,Constants!$B$38,IF(Z50/$B$39&lt;Constants!$C$39,Constants!$B$39,IF(Z50/$B$39&lt;Constants!$C$40,Constants!$B$40,IF(Z50/$B$39&lt;Constants!$C$41,Constants!$B$41,IF(Z50/$B$39&lt;Constants!$C$42,Constants!$B$42,IF(Z50/$B$39&lt;Constants!$C$43,Constants!$B$43,IF(Z50/$B$39&lt;Constants!$C$44,Constants!$B$44)))))))))</f>
        <v>76.05</v>
      </c>
      <c r="AB49" s="55">
        <f>IF(AA50/$B$39&lt;Constants!$C$36,Constants!$B$36,IF(AA50/$B$39&lt;Constants!$C$37,Constants!$B$37,IF(AA50/$B$39&lt;Constants!$C$38,Constants!$B$38,IF(AA50/$B$39&lt;Constants!$C$39,Constants!$B$39,IF(AA50/$B$39&lt;Constants!$C$40,Constants!$B$40,IF(AA50/$B$39&lt;Constants!$C$41,Constants!$B$41,IF(AA50/$B$39&lt;Constants!$C$42,Constants!$B$42,IF(AA50/$B$39&lt;Constants!$C$43,Constants!$B$43,IF(AA50/$B$39&lt;Constants!$C$44,Constants!$B$44)))))))))</f>
        <v>76.05</v>
      </c>
    </row>
    <row r="50" spans="2:28">
      <c r="C50" s="60" t="s">
        <v>89</v>
      </c>
      <c r="D50" s="57">
        <f>AB48</f>
        <v>265.08738839285746</v>
      </c>
      <c r="E50" s="57">
        <f>IF(AND(D50+E$37&gt;$B$39,E$37&lt;E49),$B$39,IF(E$37&lt;0,D50+E$37/Constants!$B$34,IF(E$37&gt;E$39,D50+E49*Constants!$B$34,D50+E$37*Constants!$B$34)))</f>
        <v>263.01417410714316</v>
      </c>
      <c r="F50" s="57">
        <f>IF(AND(E50+F$37&gt;$B$39,F$37&lt;F49),$B$39,IF(F$37&lt;0,E50+F$37/Constants!$B$34,IF(F$37&gt;F$39,E50+F49*Constants!$B$34,E50+F$37*Constants!$B$34)))</f>
        <v>260.97845982142888</v>
      </c>
      <c r="G50" s="57">
        <f>IF(AND(F50+G$37&gt;$B$39,G$37&lt;G49),$B$39,IF(G$37&lt;0,F50+G$37/Constants!$B$34,IF(G$37&gt;G$39,F50+G49*Constants!$B$34,F50+G$37*Constants!$B$34)))</f>
        <v>258.94274553571461</v>
      </c>
      <c r="H50" s="57">
        <f>IF(AND(G50+H$37&gt;$B$39,H$37&lt;H49),$B$39,IF(H$37&lt;0,G50+H$37/Constants!$B$34,IF(H$37&gt;H$39,G50+H49*Constants!$B$34,G50+H$37*Constants!$B$34)))</f>
        <v>256.90703125000033</v>
      </c>
      <c r="I50" s="57">
        <f>IF(AND(H50+I$37&gt;$B$39,I$37&lt;I49),$B$39,IF(I$37&lt;0,H50+I$37/Constants!$B$34,IF(I$37&gt;I$39,H50+I49*Constants!$B$34,H50+I$37*Constants!$B$34)))</f>
        <v>255.99631696428605</v>
      </c>
      <c r="J50" s="57">
        <f>IF(AND(I50+J$37&gt;$B$39,J$37&lt;J49),$B$39,IF(J$37&lt;0,I50+J$37/Constants!$B$34,IF(J$37&gt;J$39,I50+J49*Constants!$B$34,I50+J$37*Constants!$B$34)))</f>
        <v>255.08560267857177</v>
      </c>
      <c r="K50" s="57">
        <f>IF(AND(J50+K$37&gt;$B$39,K$37&lt;K49),$B$39,IF(K$37&lt;0,J50+K$37/Constants!$B$34,IF(K$37&gt;K$39,J50+K49*Constants!$B$34,J50+K$37*Constants!$B$34)))</f>
        <v>315.92560267857175</v>
      </c>
      <c r="L50" s="57">
        <f>IF(AND(K50+L$37&gt;$B$39,L$37&lt;L49),$B$39,IF(L$37&lt;0,K50+L$37/Constants!$B$34,IF(L$37&gt;L$39,K50+L49*Constants!$B$34,K50+L$37*Constants!$B$34)))</f>
        <v>302.50447172619079</v>
      </c>
      <c r="M50" s="57">
        <f>IF(AND(L50+M$37&gt;$B$39,M$37&lt;M49),$B$39,IF(M$37&lt;0,L50+M$37/Constants!$B$34,IF(M$37&gt;M$39,L50+M49*Constants!$B$34,L50+M$37*Constants!$B$34)))</f>
        <v>301.59375744047651</v>
      </c>
      <c r="N50" s="57">
        <f>IF(AND(M50+N$37&gt;$B$39,N$37&lt;N49),$B$39,IF(N$37&lt;0,M50+N$37/Constants!$B$34,IF(N$37&gt;N$39,M50+N49*Constants!$B$34,M50+N$37*Constants!$B$34)))</f>
        <v>300.68304315476223</v>
      </c>
      <c r="O50" s="57">
        <f>IF(AND(N50+O$37&gt;$B$39,O$37&lt;O49),$B$39,IF(O$37&lt;0,N50+O$37/Constants!$B$34,IF(O$37&gt;O$39,N50+O49*Constants!$B$34,N50+O$37*Constants!$B$34)))</f>
        <v>299.77232886904795</v>
      </c>
      <c r="P50" s="57">
        <f>IF(AND(O50+P$37&gt;$B$39,P$37&lt;P49),$B$39,IF(P$37&lt;0,O50+P$37/Constants!$B$34,IF(P$37&gt;P$39,O50+P49*Constants!$B$34,O50+P$37*Constants!$B$34)))</f>
        <v>298.86161458333368</v>
      </c>
      <c r="Q50" s="57">
        <f>IF(AND(P50+Q$37&gt;$B$39,Q$37&lt;Q49),$B$39,IF(Q$37&lt;0,P50+Q$37/Constants!$B$34,IF(Q$37&gt;Q$39,P50+Q49*Constants!$B$34,P50+Q$37*Constants!$B$34)))</f>
        <v>286.45194196428605</v>
      </c>
      <c r="R50" s="57">
        <f>IF(AND(Q50+R$37&gt;$B$39,R$37&lt;R49),$B$39,IF(R$37&lt;0,Q50+R$37/Constants!$B$34,IF(R$37&gt;R$39,Q50+R49*Constants!$B$34,Q50+R$37*Constants!$B$34)))</f>
        <v>285.79122767857177</v>
      </c>
      <c r="S50" s="57">
        <f>IF(AND(R50+S$37&gt;$B$39,S$37&lt;S49),$B$39,IF(S$37&lt;0,R50+S$37/Constants!$B$34,IF(S$37&gt;S$39,R50+S49*Constants!$B$34,R50+S$37*Constants!$B$34)))</f>
        <v>285.13051339285749</v>
      </c>
      <c r="T50" s="57">
        <f>IF(AND(S50+T$37&gt;$B$39,T$37&lt;T49),$B$39,IF(T$37&lt;0,S50+T$37/Constants!$B$34,IF(T$37&gt;T$39,S50+T49*Constants!$B$34,S50+T$37*Constants!$B$34)))</f>
        <v>284.46979910714322</v>
      </c>
      <c r="U50" s="57">
        <f>IF(AND(T50+U$37&gt;$B$39,U$37&lt;U49),$B$39,IF(U$37&lt;0,T50+U$37/Constants!$B$34,IF(U$37&gt;U$39,T50+U49*Constants!$B$34,T50+U$37*Constants!$B$34)))</f>
        <v>283.80908482142894</v>
      </c>
      <c r="V50" s="57">
        <f>IF(AND(U50+V$37&gt;$B$39,V$37&lt;V49),$B$39,IF(V$37&lt;0,U50+V$37/Constants!$B$34,IF(V$37&gt;V$39,U50+V49*Constants!$B$34,U50+V$37*Constants!$B$34)))</f>
        <v>281.39837053571466</v>
      </c>
      <c r="W50" s="57">
        <f>IF(AND(V50+W$37&gt;$B$39,W$37&lt;W49),$B$39,IF(W$37&lt;0,V50+W$37/Constants!$B$34,IF(W$37&gt;W$39,V50+W49*Constants!$B$34,V50+W$37*Constants!$B$34)))</f>
        <v>268.53244791666702</v>
      </c>
      <c r="X50" s="57">
        <f>IF(AND(W50+X$37&gt;$B$39,X$37&lt;X49),$B$39,IF(X$37&lt;0,W50+X$37/Constants!$B$34,IF(X$37&gt;X$39,W50+X49*Constants!$B$34,W50+X$37*Constants!$B$34)))</f>
        <v>265.5425669642861</v>
      </c>
      <c r="Y50" s="57">
        <f>IF(AND(X50+Y$37&gt;$B$39,Y$37&lt;Y49),$B$39,IF(Y$37&lt;0,X50+Y$37/Constants!$B$34,IF(Y$37&gt;Y$39,X50+Y49*Constants!$B$34,X50+Y$37*Constants!$B$34)))</f>
        <v>262.71935267857179</v>
      </c>
      <c r="Z50" s="57">
        <f>IF(AND(Y50+Z$37&gt;$B$39,Z$37&lt;Z49),$B$39,IF(Z$37&lt;0,Y50+Z$37/Constants!$B$34,IF(Z$37&gt;Z$39,Y50+Z49*Constants!$B$34,Y50+Z$37*Constants!$B$34)))</f>
        <v>259.89613839285749</v>
      </c>
      <c r="AA50" s="57">
        <f>IF(AND(Z50+AA$37&gt;$B$39,AA$37&lt;AA49),$B$39,IF(AA$37&lt;0,Z50+AA$37/Constants!$B$34,IF(AA$37&gt;AA$39,Z50+AA49*Constants!$B$34,Z50+AA$37*Constants!$B$34)))</f>
        <v>258.86042410714322</v>
      </c>
      <c r="AB50" s="57">
        <f>IF(AND(AA50+AB$37&gt;$B$39,AB$37&lt;AB49),$B$39,IF(AB$37&lt;0,AA50+AB$37/Constants!$B$34,IF(AB$37&gt;AB$39,AA50+AB49*Constants!$B$34,AA50+AB$37*Constants!$B$34)))</f>
        <v>256.48486607142894</v>
      </c>
    </row>
    <row r="51" spans="2:28">
      <c r="C51" s="54" t="s">
        <v>82</v>
      </c>
      <c r="D51" s="60"/>
      <c r="E51" s="55">
        <f>IF(D52/$B$39&lt;Constants!$C$36,Constants!$B$36,IF(D52/$B$39&lt;Constants!$C$37,Constants!$B$37,IF(D52/$B$39&lt;Constants!$C$38,Constants!$B$38,IF(D52/$B$39&lt;Constants!$C$39,Constants!$B$39,IF(D52/$B$39&lt;Constants!$C$40,Constants!$B$40,IF(D52/$B$39&lt;Constants!$C$41,Constants!$B$41,IF(D52/$B$39&lt;Constants!$C$42,Constants!$B$42,IF(D52/$B$39&lt;Constants!$C$43,Constants!$B$43,IF(D52/$B$39&lt;Constants!$C$44,Constants!$B$44)))))))))</f>
        <v>76.05</v>
      </c>
      <c r="F51" s="55">
        <f>IF(E52/$B$39&lt;Constants!$C$36,Constants!$B$36,IF(E52/$B$39&lt;Constants!$C$37,Constants!$B$37,IF(E52/$B$39&lt;Constants!$C$38,Constants!$B$38,IF(E52/$B$39&lt;Constants!$C$39,Constants!$B$39,IF(E52/$B$39&lt;Constants!$C$40,Constants!$B$40,IF(E52/$B$39&lt;Constants!$C$41,Constants!$B$41,IF(E52/$B$39&lt;Constants!$C$42,Constants!$B$42,IF(E52/$B$39&lt;Constants!$C$43,Constants!$B$43,IF(E52/$B$39&lt;Constants!$C$44,Constants!$B$44)))))))))</f>
        <v>76.05</v>
      </c>
      <c r="G51" s="55">
        <f>IF(F52/$B$39&lt;Constants!$C$36,Constants!$B$36,IF(F52/$B$39&lt;Constants!$C$37,Constants!$B$37,IF(F52/$B$39&lt;Constants!$C$38,Constants!$B$38,IF(F52/$B$39&lt;Constants!$C$39,Constants!$B$39,IF(F52/$B$39&lt;Constants!$C$40,Constants!$B$40,IF(F52/$B$39&lt;Constants!$C$41,Constants!$B$41,IF(F52/$B$39&lt;Constants!$C$42,Constants!$B$42,IF(F52/$B$39&lt;Constants!$C$43,Constants!$B$43,IF(F52/$B$39&lt;Constants!$C$44,Constants!$B$44)))))))))</f>
        <v>95.55</v>
      </c>
      <c r="H51" s="55">
        <f>IF(G52/$B$39&lt;Constants!$C$36,Constants!$B$36,IF(G52/$B$39&lt;Constants!$C$37,Constants!$B$37,IF(G52/$B$39&lt;Constants!$C$38,Constants!$B$38,IF(G52/$B$39&lt;Constants!$C$39,Constants!$B$39,IF(G52/$B$39&lt;Constants!$C$40,Constants!$B$40,IF(G52/$B$39&lt;Constants!$C$41,Constants!$B$41,IF(G52/$B$39&lt;Constants!$C$42,Constants!$B$42,IF(G52/$B$39&lt;Constants!$C$43,Constants!$B$43,IF(G52/$B$39&lt;Constants!$C$44,Constants!$B$44)))))))))</f>
        <v>95.55</v>
      </c>
      <c r="I51" s="55">
        <f>IF(H52/$B$39&lt;Constants!$C$36,Constants!$B$36,IF(H52/$B$39&lt;Constants!$C$37,Constants!$B$37,IF(H52/$B$39&lt;Constants!$C$38,Constants!$B$38,IF(H52/$B$39&lt;Constants!$C$39,Constants!$B$39,IF(H52/$B$39&lt;Constants!$C$40,Constants!$B$40,IF(H52/$B$39&lt;Constants!$C$41,Constants!$B$41,IF(H52/$B$39&lt;Constants!$C$42,Constants!$B$42,IF(H52/$B$39&lt;Constants!$C$43,Constants!$B$43,IF(H52/$B$39&lt;Constants!$C$44,Constants!$B$44)))))))))</f>
        <v>95.55</v>
      </c>
      <c r="J51" s="55">
        <f>IF(I52/$B$39&lt;Constants!$C$36,Constants!$B$36,IF(I52/$B$39&lt;Constants!$C$37,Constants!$B$37,IF(I52/$B$39&lt;Constants!$C$38,Constants!$B$38,IF(I52/$B$39&lt;Constants!$C$39,Constants!$B$39,IF(I52/$B$39&lt;Constants!$C$40,Constants!$B$40,IF(I52/$B$39&lt;Constants!$C$41,Constants!$B$41,IF(I52/$B$39&lt;Constants!$C$42,Constants!$B$42,IF(I52/$B$39&lt;Constants!$C$43,Constants!$B$43,IF(I52/$B$39&lt;Constants!$C$44,Constants!$B$44)))))))))</f>
        <v>95.55</v>
      </c>
      <c r="K51" s="55">
        <f>IF(J52/$B$39&lt;Constants!$C$36,Constants!$B$36,IF(J52/$B$39&lt;Constants!$C$37,Constants!$B$37,IF(J52/$B$39&lt;Constants!$C$38,Constants!$B$38,IF(J52/$B$39&lt;Constants!$C$39,Constants!$B$39,IF(J52/$B$39&lt;Constants!$C$40,Constants!$B$40,IF(J52/$B$39&lt;Constants!$C$41,Constants!$B$41,IF(J52/$B$39&lt;Constants!$C$42,Constants!$B$42,IF(J52/$B$39&lt;Constants!$C$43,Constants!$B$43,IF(J52/$B$39&lt;Constants!$C$44,Constants!$B$44)))))))))</f>
        <v>95.55</v>
      </c>
      <c r="L51" s="55">
        <f>IF(K52/$B$39&lt;Constants!$C$36,Constants!$B$36,IF(K52/$B$39&lt;Constants!$C$37,Constants!$B$37,IF(K52/$B$39&lt;Constants!$C$38,Constants!$B$38,IF(K52/$B$39&lt;Constants!$C$39,Constants!$B$39,IF(K52/$B$39&lt;Constants!$C$40,Constants!$B$40,IF(K52/$B$39&lt;Constants!$C$41,Constants!$B$41,IF(K52/$B$39&lt;Constants!$C$42,Constants!$B$42,IF(K52/$B$39&lt;Constants!$C$43,Constants!$B$43,IF(K52/$B$39&lt;Constants!$C$44,Constants!$B$44)))))))))</f>
        <v>23.4</v>
      </c>
      <c r="M51" s="55">
        <f>IF(L52/$B$39&lt;Constants!$C$36,Constants!$B$36,IF(L52/$B$39&lt;Constants!$C$37,Constants!$B$37,IF(L52/$B$39&lt;Constants!$C$38,Constants!$B$38,IF(L52/$B$39&lt;Constants!$C$39,Constants!$B$39,IF(L52/$B$39&lt;Constants!$C$40,Constants!$B$40,IF(L52/$B$39&lt;Constants!$C$41,Constants!$B$41,IF(L52/$B$39&lt;Constants!$C$42,Constants!$B$42,IF(L52/$B$39&lt;Constants!$C$43,Constants!$B$43,IF(L52/$B$39&lt;Constants!$C$44,Constants!$B$44)))))))))</f>
        <v>31.2</v>
      </c>
      <c r="N51" s="55">
        <f>IF(M52/$B$39&lt;Constants!$C$36,Constants!$B$36,IF(M52/$B$39&lt;Constants!$C$37,Constants!$B$37,IF(M52/$B$39&lt;Constants!$C$38,Constants!$B$38,IF(M52/$B$39&lt;Constants!$C$39,Constants!$B$39,IF(M52/$B$39&lt;Constants!$C$40,Constants!$B$40,IF(M52/$B$39&lt;Constants!$C$41,Constants!$B$41,IF(M52/$B$39&lt;Constants!$C$42,Constants!$B$42,IF(M52/$B$39&lt;Constants!$C$43,Constants!$B$43,IF(M52/$B$39&lt;Constants!$C$44,Constants!$B$44)))))))))</f>
        <v>31.2</v>
      </c>
      <c r="O51" s="55">
        <f>IF(N52/$B$39&lt;Constants!$C$36,Constants!$B$36,IF(N52/$B$39&lt;Constants!$C$37,Constants!$B$37,IF(N52/$B$39&lt;Constants!$C$38,Constants!$B$38,IF(N52/$B$39&lt;Constants!$C$39,Constants!$B$39,IF(N52/$B$39&lt;Constants!$C$40,Constants!$B$40,IF(N52/$B$39&lt;Constants!$C$41,Constants!$B$41,IF(N52/$B$39&lt;Constants!$C$42,Constants!$B$42,IF(N52/$B$39&lt;Constants!$C$43,Constants!$B$43,IF(N52/$B$39&lt;Constants!$C$44,Constants!$B$44)))))))))</f>
        <v>31.2</v>
      </c>
      <c r="P51" s="55">
        <f>IF(O52/$B$39&lt;Constants!$C$36,Constants!$B$36,IF(O52/$B$39&lt;Constants!$C$37,Constants!$B$37,IF(O52/$B$39&lt;Constants!$C$38,Constants!$B$38,IF(O52/$B$39&lt;Constants!$C$39,Constants!$B$39,IF(O52/$B$39&lt;Constants!$C$40,Constants!$B$40,IF(O52/$B$39&lt;Constants!$C$41,Constants!$B$41,IF(O52/$B$39&lt;Constants!$C$42,Constants!$B$42,IF(O52/$B$39&lt;Constants!$C$43,Constants!$B$43,IF(O52/$B$39&lt;Constants!$C$44,Constants!$B$44)))))))))</f>
        <v>31.2</v>
      </c>
      <c r="Q51" s="55">
        <f>IF(P52/$B$39&lt;Constants!$C$36,Constants!$B$36,IF(P52/$B$39&lt;Constants!$C$37,Constants!$B$37,IF(P52/$B$39&lt;Constants!$C$38,Constants!$B$38,IF(P52/$B$39&lt;Constants!$C$39,Constants!$B$39,IF(P52/$B$39&lt;Constants!$C$40,Constants!$B$40,IF(P52/$B$39&lt;Constants!$C$41,Constants!$B$41,IF(P52/$B$39&lt;Constants!$C$42,Constants!$B$42,IF(P52/$B$39&lt;Constants!$C$43,Constants!$B$43,IF(P52/$B$39&lt;Constants!$C$44,Constants!$B$44)))))))))</f>
        <v>31.2</v>
      </c>
      <c r="R51" s="55">
        <f>IF(Q52/$B$39&lt;Constants!$C$36,Constants!$B$36,IF(Q52/$B$39&lt;Constants!$C$37,Constants!$B$37,IF(Q52/$B$39&lt;Constants!$C$38,Constants!$B$38,IF(Q52/$B$39&lt;Constants!$C$39,Constants!$B$39,IF(Q52/$B$39&lt;Constants!$C$40,Constants!$B$40,IF(Q52/$B$39&lt;Constants!$C$41,Constants!$B$41,IF(Q52/$B$39&lt;Constants!$C$42,Constants!$B$42,IF(Q52/$B$39&lt;Constants!$C$43,Constants!$B$43,IF(Q52/$B$39&lt;Constants!$C$44,Constants!$B$44)))))))))</f>
        <v>31.2</v>
      </c>
      <c r="S51" s="55">
        <f>IF(R52/$B$39&lt;Constants!$C$36,Constants!$B$36,IF(R52/$B$39&lt;Constants!$C$37,Constants!$B$37,IF(R52/$B$39&lt;Constants!$C$38,Constants!$B$38,IF(R52/$B$39&lt;Constants!$C$39,Constants!$B$39,IF(R52/$B$39&lt;Constants!$C$40,Constants!$B$40,IF(R52/$B$39&lt;Constants!$C$41,Constants!$B$41,IF(R52/$B$39&lt;Constants!$C$42,Constants!$B$42,IF(R52/$B$39&lt;Constants!$C$43,Constants!$B$43,IF(R52/$B$39&lt;Constants!$C$44,Constants!$B$44)))))))))</f>
        <v>31.2</v>
      </c>
      <c r="T51" s="55">
        <f>IF(S52/$B$39&lt;Constants!$C$36,Constants!$B$36,IF(S52/$B$39&lt;Constants!$C$37,Constants!$B$37,IF(S52/$B$39&lt;Constants!$C$38,Constants!$B$38,IF(S52/$B$39&lt;Constants!$C$39,Constants!$B$39,IF(S52/$B$39&lt;Constants!$C$40,Constants!$B$40,IF(S52/$B$39&lt;Constants!$C$41,Constants!$B$41,IF(S52/$B$39&lt;Constants!$C$42,Constants!$B$42,IF(S52/$B$39&lt;Constants!$C$43,Constants!$B$43,IF(S52/$B$39&lt;Constants!$C$44,Constants!$B$44)))))))))</f>
        <v>46.8</v>
      </c>
      <c r="U51" s="55">
        <f>IF(T52/$B$39&lt;Constants!$C$36,Constants!$B$36,IF(T52/$B$39&lt;Constants!$C$37,Constants!$B$37,IF(T52/$B$39&lt;Constants!$C$38,Constants!$B$38,IF(T52/$B$39&lt;Constants!$C$39,Constants!$B$39,IF(T52/$B$39&lt;Constants!$C$40,Constants!$B$40,IF(T52/$B$39&lt;Constants!$C$41,Constants!$B$41,IF(T52/$B$39&lt;Constants!$C$42,Constants!$B$42,IF(T52/$B$39&lt;Constants!$C$43,Constants!$B$43,IF(T52/$B$39&lt;Constants!$C$44,Constants!$B$44)))))))))</f>
        <v>46.8</v>
      </c>
      <c r="V51" s="55">
        <f>IF(U52/$B$39&lt;Constants!$C$36,Constants!$B$36,IF(U52/$B$39&lt;Constants!$C$37,Constants!$B$37,IF(U52/$B$39&lt;Constants!$C$38,Constants!$B$38,IF(U52/$B$39&lt;Constants!$C$39,Constants!$B$39,IF(U52/$B$39&lt;Constants!$C$40,Constants!$B$40,IF(U52/$B$39&lt;Constants!$C$41,Constants!$B$41,IF(U52/$B$39&lt;Constants!$C$42,Constants!$B$42,IF(U52/$B$39&lt;Constants!$C$43,Constants!$B$43,IF(U52/$B$39&lt;Constants!$C$44,Constants!$B$44)))))))))</f>
        <v>46.8</v>
      </c>
      <c r="W51" s="55">
        <f>IF(V52/$B$39&lt;Constants!$C$36,Constants!$B$36,IF(V52/$B$39&lt;Constants!$C$37,Constants!$B$37,IF(V52/$B$39&lt;Constants!$C$38,Constants!$B$38,IF(V52/$B$39&lt;Constants!$C$39,Constants!$B$39,IF(V52/$B$39&lt;Constants!$C$40,Constants!$B$40,IF(V52/$B$39&lt;Constants!$C$41,Constants!$B$41,IF(V52/$B$39&lt;Constants!$C$42,Constants!$B$42,IF(V52/$B$39&lt;Constants!$C$43,Constants!$B$43,IF(V52/$B$39&lt;Constants!$C$44,Constants!$B$44)))))))))</f>
        <v>46.8</v>
      </c>
      <c r="X51" s="55">
        <f>IF(W52/$B$39&lt;Constants!$C$36,Constants!$B$36,IF(W52/$B$39&lt;Constants!$C$37,Constants!$B$37,IF(W52/$B$39&lt;Constants!$C$38,Constants!$B$38,IF(W52/$B$39&lt;Constants!$C$39,Constants!$B$39,IF(W52/$B$39&lt;Constants!$C$40,Constants!$B$40,IF(W52/$B$39&lt;Constants!$C$41,Constants!$B$41,IF(W52/$B$39&lt;Constants!$C$42,Constants!$B$42,IF(W52/$B$39&lt;Constants!$C$43,Constants!$B$43,IF(W52/$B$39&lt;Constants!$C$44,Constants!$B$44)))))))))</f>
        <v>46.8</v>
      </c>
      <c r="Y51" s="55">
        <f>IF(X52/$B$39&lt;Constants!$C$36,Constants!$B$36,IF(X52/$B$39&lt;Constants!$C$37,Constants!$B$37,IF(X52/$B$39&lt;Constants!$C$38,Constants!$B$38,IF(X52/$B$39&lt;Constants!$C$39,Constants!$B$39,IF(X52/$B$39&lt;Constants!$C$40,Constants!$B$40,IF(X52/$B$39&lt;Constants!$C$41,Constants!$B$41,IF(X52/$B$39&lt;Constants!$C$42,Constants!$B$42,IF(X52/$B$39&lt;Constants!$C$43,Constants!$B$43,IF(X52/$B$39&lt;Constants!$C$44,Constants!$B$44)))))))))</f>
        <v>76.05</v>
      </c>
      <c r="Z51" s="55">
        <f>IF(Y52/$B$39&lt;Constants!$C$36,Constants!$B$36,IF(Y52/$B$39&lt;Constants!$C$37,Constants!$B$37,IF(Y52/$B$39&lt;Constants!$C$38,Constants!$B$38,IF(Y52/$B$39&lt;Constants!$C$39,Constants!$B$39,IF(Y52/$B$39&lt;Constants!$C$40,Constants!$B$40,IF(Y52/$B$39&lt;Constants!$C$41,Constants!$B$41,IF(Y52/$B$39&lt;Constants!$C$42,Constants!$B$42,IF(Y52/$B$39&lt;Constants!$C$43,Constants!$B$43,IF(Y52/$B$39&lt;Constants!$C$44,Constants!$B$44)))))))))</f>
        <v>76.05</v>
      </c>
      <c r="AA51" s="55">
        <f>IF(Z52/$B$39&lt;Constants!$C$36,Constants!$B$36,IF(Z52/$B$39&lt;Constants!$C$37,Constants!$B$37,IF(Z52/$B$39&lt;Constants!$C$38,Constants!$B$38,IF(Z52/$B$39&lt;Constants!$C$39,Constants!$B$39,IF(Z52/$B$39&lt;Constants!$C$40,Constants!$B$40,IF(Z52/$B$39&lt;Constants!$C$41,Constants!$B$41,IF(Z52/$B$39&lt;Constants!$C$42,Constants!$B$42,IF(Z52/$B$39&lt;Constants!$C$43,Constants!$B$43,IF(Z52/$B$39&lt;Constants!$C$44,Constants!$B$44)))))))))</f>
        <v>76.05</v>
      </c>
      <c r="AB51" s="55">
        <f>IF(AA52/$B$39&lt;Constants!$C$36,Constants!$B$36,IF(AA52/$B$39&lt;Constants!$C$37,Constants!$B$37,IF(AA52/$B$39&lt;Constants!$C$38,Constants!$B$38,IF(AA52/$B$39&lt;Constants!$C$39,Constants!$B$39,IF(AA52/$B$39&lt;Constants!$C$40,Constants!$B$40,IF(AA52/$B$39&lt;Constants!$C$41,Constants!$B$41,IF(AA52/$B$39&lt;Constants!$C$42,Constants!$B$42,IF(AA52/$B$39&lt;Constants!$C$43,Constants!$B$43,IF(AA52/$B$39&lt;Constants!$C$44,Constants!$B$44)))))))))</f>
        <v>76.05</v>
      </c>
    </row>
    <row r="52" spans="2:28">
      <c r="C52" s="60" t="s">
        <v>90</v>
      </c>
      <c r="D52" s="57">
        <f>AB50</f>
        <v>256.48486607142894</v>
      </c>
      <c r="E52" s="57">
        <f>IF(AND(D52+E$37&gt;$B$39,E$37&lt;E51),$B$39,IF(E$37&lt;0,D52+E$37/Constants!$B$34,IF(E$37&gt;E$39,D52+E51*Constants!$B$34,D52+E$37*Constants!$B$34)))</f>
        <v>254.41165178571467</v>
      </c>
      <c r="F52" s="57">
        <f>IF(AND(E52+F$37&gt;$B$39,F$37&lt;F51),$B$39,IF(F$37&lt;0,E52+F$37/Constants!$B$34,IF(F$37&gt;F$39,E52+F51*Constants!$B$34,E52+F$37*Constants!$B$34)))</f>
        <v>252.37593750000039</v>
      </c>
      <c r="G52" s="57">
        <f>IF(AND(F52+G$37&gt;$B$39,G$37&lt;G51),$B$39,IF(G$37&lt;0,F52+G$37/Constants!$B$34,IF(G$37&gt;G$39,F52+G51*Constants!$B$34,F52+G$37*Constants!$B$34)))</f>
        <v>250.34022321428611</v>
      </c>
      <c r="H52" s="57">
        <f>IF(AND(G52+H$37&gt;$B$39,H$37&lt;H51),$B$39,IF(H$37&lt;0,G52+H$37/Constants!$B$34,IF(H$37&gt;H$39,G52+H51*Constants!$B$34,G52+H$37*Constants!$B$34)))</f>
        <v>248.30450892857183</v>
      </c>
      <c r="I52" s="57">
        <f>IF(AND(H52+I$37&gt;$B$39,I$37&lt;I51),$B$39,IF(I$37&lt;0,H52+I$37/Constants!$B$34,IF(I$37&gt;I$39,H52+I51*Constants!$B$34,H52+I$37*Constants!$B$34)))</f>
        <v>247.39379464285756</v>
      </c>
      <c r="J52" s="57">
        <f>IF(AND(I52+J$37&gt;$B$39,J$37&lt;J51),$B$39,IF(J$37&lt;0,I52+J$37/Constants!$B$34,IF(J$37&gt;J$39,I52+J51*Constants!$B$34,I52+J$37*Constants!$B$34)))</f>
        <v>246.48308035714328</v>
      </c>
      <c r="K52" s="57">
        <f>IF(AND(J52+K$37&gt;$B$39,K$37&lt;K51),$B$39,IF(K$37&lt;0,J52+K$37/Constants!$B$34,IF(K$37&gt;K$39,J52+K51*Constants!$B$34,J52+K$37*Constants!$B$34)))</f>
        <v>322.92308035714325</v>
      </c>
      <c r="L52" s="57">
        <f>IF(AND(K52+L$37&gt;$B$39,L$37&lt;L51),$B$39,IF(L$37&lt;0,K52+L$37/Constants!$B$34,IF(L$37&gt;L$39,K52+L51*Constants!$B$34,K52+L$37*Constants!$B$34)))</f>
        <v>309.50194940476229</v>
      </c>
      <c r="M52" s="57">
        <f>IF(AND(L52+M$37&gt;$B$39,M$37&lt;M51),$B$39,IF(M$37&lt;0,L52+M$37/Constants!$B$34,IF(M$37&gt;M$39,L52+M51*Constants!$B$34,L52+M$37*Constants!$B$34)))</f>
        <v>308.59123511904801</v>
      </c>
      <c r="N52" s="57">
        <f>IF(AND(M52+N$37&gt;$B$39,N$37&lt;N51),$B$39,IF(N$37&lt;0,M52+N$37/Constants!$B$34,IF(N$37&gt;N$39,M52+N51*Constants!$B$34,M52+N$37*Constants!$B$34)))</f>
        <v>307.68052083333373</v>
      </c>
      <c r="O52" s="57">
        <f>IF(AND(N52+O$37&gt;$B$39,O$37&lt;O51),$B$39,IF(O$37&lt;0,N52+O$37/Constants!$B$34,IF(O$37&gt;O$39,N52+O51*Constants!$B$34,N52+O$37*Constants!$B$34)))</f>
        <v>306.76980654761945</v>
      </c>
      <c r="P52" s="57">
        <f>IF(AND(O52+P$37&gt;$B$39,P$37&lt;P51),$B$39,IF(P$37&lt;0,O52+P$37/Constants!$B$34,IF(P$37&gt;P$39,O52+P51*Constants!$B$34,O52+P$37*Constants!$B$34)))</f>
        <v>305.85909226190518</v>
      </c>
      <c r="Q52" s="57">
        <f>IF(AND(P52+Q$37&gt;$B$39,Q$37&lt;Q51),$B$39,IF(Q$37&lt;0,P52+Q$37/Constants!$B$34,IF(Q$37&gt;Q$39,P52+Q51*Constants!$B$34,P52+Q$37*Constants!$B$34)))</f>
        <v>293.44941964285755</v>
      </c>
      <c r="R52" s="57">
        <f>IF(AND(Q52+R$37&gt;$B$39,R$37&lt;R51),$B$39,IF(R$37&lt;0,Q52+R$37/Constants!$B$34,IF(R$37&gt;R$39,Q52+R51*Constants!$B$34,Q52+R$37*Constants!$B$34)))</f>
        <v>292.78870535714327</v>
      </c>
      <c r="S52" s="57">
        <f>IF(AND(R52+S$37&gt;$B$39,S$37&lt;S51),$B$39,IF(S$37&lt;0,R52+S$37/Constants!$B$34,IF(S$37&gt;S$39,R52+S51*Constants!$B$34,R52+S$37*Constants!$B$34)))</f>
        <v>292.12799107142899</v>
      </c>
      <c r="T52" s="57">
        <f>IF(AND(S52+T$37&gt;$B$39,T$37&lt;T51),$B$39,IF(T$37&lt;0,S52+T$37/Constants!$B$34,IF(T$37&gt;T$39,S52+T51*Constants!$B$34,S52+T$37*Constants!$B$34)))</f>
        <v>291.46727678571472</v>
      </c>
      <c r="U52" s="57">
        <f>IF(AND(T52+U$37&gt;$B$39,U$37&lt;U51),$B$39,IF(U$37&lt;0,T52+U$37/Constants!$B$34,IF(U$37&gt;U$39,T52+U51*Constants!$B$34,T52+U$37*Constants!$B$34)))</f>
        <v>290.80656250000044</v>
      </c>
      <c r="V52" s="57">
        <f>IF(AND(U52+V$37&gt;$B$39,V$37&lt;V51),$B$39,IF(V$37&lt;0,U52+V$37/Constants!$B$34,IF(V$37&gt;V$39,U52+V51*Constants!$B$34,U52+V$37*Constants!$B$34)))</f>
        <v>288.39584821428616</v>
      </c>
      <c r="W52" s="57">
        <f>IF(AND(V52+W$37&gt;$B$39,W$37&lt;W51),$B$39,IF(W$37&lt;0,V52+W$37/Constants!$B$34,IF(W$37&gt;W$39,V52+W51*Constants!$B$34,V52+W$37*Constants!$B$34)))</f>
        <v>275.52992559523852</v>
      </c>
      <c r="X52" s="57">
        <f>IF(AND(W52+X$37&gt;$B$39,X$37&lt;X51),$B$39,IF(X$37&lt;0,W52+X$37/Constants!$B$34,IF(X$37&gt;X$39,W52+X51*Constants!$B$34,W52+X$37*Constants!$B$34)))</f>
        <v>272.54004464285759</v>
      </c>
      <c r="Y52" s="57">
        <f>IF(AND(X52+Y$37&gt;$B$39,Y$37&lt;Y51),$B$39,IF(Y$37&lt;0,X52+Y$37/Constants!$B$34,IF(Y$37&gt;Y$39,X52+Y51*Constants!$B$34,X52+Y$37*Constants!$B$34)))</f>
        <v>269.71683035714329</v>
      </c>
      <c r="Z52" s="57">
        <f>IF(AND(Y52+Z$37&gt;$B$39,Z$37&lt;Z51),$B$39,IF(Z$37&lt;0,Y52+Z$37/Constants!$B$34,IF(Z$37&gt;Z$39,Y52+Z51*Constants!$B$34,Y52+Z$37*Constants!$B$34)))</f>
        <v>266.89361607142899</v>
      </c>
      <c r="AA52" s="57">
        <f>IF(AND(Z52+AA$37&gt;$B$39,AA$37&lt;AA51),$B$39,IF(AA$37&lt;0,Z52+AA$37/Constants!$B$34,IF(AA$37&gt;AA$39,Z52+AA51*Constants!$B$34,Z52+AA$37*Constants!$B$34)))</f>
        <v>265.85790178571472</v>
      </c>
      <c r="AB52" s="57">
        <f>IF(AND(AA52+AB$37&gt;$B$39,AB$37&lt;AB51),$B$39,IF(AB$37&lt;0,AA52+AB$37/Constants!$B$34,IF(AB$37&gt;AB$39,AA52+AB51*Constants!$B$34,AA52+AB$37*Constants!$B$34)))</f>
        <v>263.48234375000044</v>
      </c>
    </row>
    <row r="53" spans="2:28">
      <c r="C53" s="54" t="s">
        <v>82</v>
      </c>
      <c r="D53" s="60"/>
      <c r="E53" s="55">
        <f>IF(D54/$B$39&lt;Constants!$C$36,Constants!$B$36,IF(D54/$B$39&lt;Constants!$C$37,Constants!$B$37,IF(D54/$B$39&lt;Constants!$C$38,Constants!$B$38,IF(D54/$B$39&lt;Constants!$C$39,Constants!$B$39,IF(D54/$B$39&lt;Constants!$C$40,Constants!$B$40,IF(D54/$B$39&lt;Constants!$C$41,Constants!$B$41,IF(D54/$B$39&lt;Constants!$C$42,Constants!$B$42,IF(D54/$B$39&lt;Constants!$C$43,Constants!$B$43,IF(D54/$B$39&lt;Constants!$C$44,Constants!$B$44)))))))))</f>
        <v>76.05</v>
      </c>
      <c r="F53" s="55">
        <f>IF(E54/$B$39&lt;Constants!$C$36,Constants!$B$36,IF(E54/$B$39&lt;Constants!$C$37,Constants!$B$37,IF(E54/$B$39&lt;Constants!$C$38,Constants!$B$38,IF(E54/$B$39&lt;Constants!$C$39,Constants!$B$39,IF(E54/$B$39&lt;Constants!$C$40,Constants!$B$40,IF(E54/$B$39&lt;Constants!$C$41,Constants!$B$41,IF(E54/$B$39&lt;Constants!$C$42,Constants!$B$42,IF(E54/$B$39&lt;Constants!$C$43,Constants!$B$43,IF(E54/$B$39&lt;Constants!$C$44,Constants!$B$44)))))))))</f>
        <v>76.05</v>
      </c>
      <c r="G53" s="55">
        <f>IF(F54/$B$39&lt;Constants!$C$36,Constants!$B$36,IF(F54/$B$39&lt;Constants!$C$37,Constants!$B$37,IF(F54/$B$39&lt;Constants!$C$38,Constants!$B$38,IF(F54/$B$39&lt;Constants!$C$39,Constants!$B$39,IF(F54/$B$39&lt;Constants!$C$40,Constants!$B$40,IF(F54/$B$39&lt;Constants!$C$41,Constants!$B$41,IF(F54/$B$39&lt;Constants!$C$42,Constants!$B$42,IF(F54/$B$39&lt;Constants!$C$43,Constants!$B$43,IF(F54/$B$39&lt;Constants!$C$44,Constants!$B$44)))))))))</f>
        <v>76.05</v>
      </c>
      <c r="H53" s="55">
        <f>IF(G54/$B$39&lt;Constants!$C$36,Constants!$B$36,IF(G54/$B$39&lt;Constants!$C$37,Constants!$B$37,IF(G54/$B$39&lt;Constants!$C$38,Constants!$B$38,IF(G54/$B$39&lt;Constants!$C$39,Constants!$B$39,IF(G54/$B$39&lt;Constants!$C$40,Constants!$B$40,IF(G54/$B$39&lt;Constants!$C$41,Constants!$B$41,IF(G54/$B$39&lt;Constants!$C$42,Constants!$B$42,IF(G54/$B$39&lt;Constants!$C$43,Constants!$B$43,IF(G54/$B$39&lt;Constants!$C$44,Constants!$B$44)))))))))</f>
        <v>76.05</v>
      </c>
      <c r="I53" s="55">
        <f>IF(H54/$B$39&lt;Constants!$C$36,Constants!$B$36,IF(H54/$B$39&lt;Constants!$C$37,Constants!$B$37,IF(H54/$B$39&lt;Constants!$C$38,Constants!$B$38,IF(H54/$B$39&lt;Constants!$C$39,Constants!$B$39,IF(H54/$B$39&lt;Constants!$C$40,Constants!$B$40,IF(H54/$B$39&lt;Constants!$C$41,Constants!$B$41,IF(H54/$B$39&lt;Constants!$C$42,Constants!$B$42,IF(H54/$B$39&lt;Constants!$C$43,Constants!$B$43,IF(H54/$B$39&lt;Constants!$C$44,Constants!$B$44)))))))))</f>
        <v>76.05</v>
      </c>
      <c r="J53" s="55">
        <f>IF(I54/$B$39&lt;Constants!$C$36,Constants!$B$36,IF(I54/$B$39&lt;Constants!$C$37,Constants!$B$37,IF(I54/$B$39&lt;Constants!$C$38,Constants!$B$38,IF(I54/$B$39&lt;Constants!$C$39,Constants!$B$39,IF(I54/$B$39&lt;Constants!$C$40,Constants!$B$40,IF(I54/$B$39&lt;Constants!$C$41,Constants!$B$41,IF(I54/$B$39&lt;Constants!$C$42,Constants!$B$42,IF(I54/$B$39&lt;Constants!$C$43,Constants!$B$43,IF(I54/$B$39&lt;Constants!$C$44,Constants!$B$44)))))))))</f>
        <v>76.05</v>
      </c>
      <c r="K53" s="55">
        <f>IF(J54/$B$39&lt;Constants!$C$36,Constants!$B$36,IF(J54/$B$39&lt;Constants!$C$37,Constants!$B$37,IF(J54/$B$39&lt;Constants!$C$38,Constants!$B$38,IF(J54/$B$39&lt;Constants!$C$39,Constants!$B$39,IF(J54/$B$39&lt;Constants!$C$40,Constants!$B$40,IF(J54/$B$39&lt;Constants!$C$41,Constants!$B$41,IF(J54/$B$39&lt;Constants!$C$42,Constants!$B$42,IF(J54/$B$39&lt;Constants!$C$43,Constants!$B$43,IF(J54/$B$39&lt;Constants!$C$44,Constants!$B$44)))))))))</f>
        <v>95.55</v>
      </c>
      <c r="L53" s="55">
        <f>IF(K54/$B$39&lt;Constants!$C$36,Constants!$B$36,IF(K54/$B$39&lt;Constants!$C$37,Constants!$B$37,IF(K54/$B$39&lt;Constants!$C$38,Constants!$B$38,IF(K54/$B$39&lt;Constants!$C$39,Constants!$B$39,IF(K54/$B$39&lt;Constants!$C$40,Constants!$B$40,IF(K54/$B$39&lt;Constants!$C$41,Constants!$B$41,IF(K54/$B$39&lt;Constants!$C$42,Constants!$B$42,IF(K54/$B$39&lt;Constants!$C$43,Constants!$B$43,IF(K54/$B$39&lt;Constants!$C$44,Constants!$B$44)))))))))</f>
        <v>23.4</v>
      </c>
      <c r="M53" s="55">
        <f>IF(L54/$B$39&lt;Constants!$C$36,Constants!$B$36,IF(L54/$B$39&lt;Constants!$C$37,Constants!$B$37,IF(L54/$B$39&lt;Constants!$C$38,Constants!$B$38,IF(L54/$B$39&lt;Constants!$C$39,Constants!$B$39,IF(L54/$B$39&lt;Constants!$C$40,Constants!$B$40,IF(L54/$B$39&lt;Constants!$C$41,Constants!$B$41,IF(L54/$B$39&lt;Constants!$C$42,Constants!$B$42,IF(L54/$B$39&lt;Constants!$C$43,Constants!$B$43,IF(L54/$B$39&lt;Constants!$C$44,Constants!$B$44)))))))))</f>
        <v>23.4</v>
      </c>
      <c r="N53" s="55">
        <f>IF(M54/$B$39&lt;Constants!$C$36,Constants!$B$36,IF(M54/$B$39&lt;Constants!$C$37,Constants!$B$37,IF(M54/$B$39&lt;Constants!$C$38,Constants!$B$38,IF(M54/$B$39&lt;Constants!$C$39,Constants!$B$39,IF(M54/$B$39&lt;Constants!$C$40,Constants!$B$40,IF(M54/$B$39&lt;Constants!$C$41,Constants!$B$41,IF(M54/$B$39&lt;Constants!$C$42,Constants!$B$42,IF(M54/$B$39&lt;Constants!$C$43,Constants!$B$43,IF(M54/$B$39&lt;Constants!$C$44,Constants!$B$44)))))))))</f>
        <v>23.4</v>
      </c>
      <c r="O53" s="55">
        <f>IF(N54/$B$39&lt;Constants!$C$36,Constants!$B$36,IF(N54/$B$39&lt;Constants!$C$37,Constants!$B$37,IF(N54/$B$39&lt;Constants!$C$38,Constants!$B$38,IF(N54/$B$39&lt;Constants!$C$39,Constants!$B$39,IF(N54/$B$39&lt;Constants!$C$40,Constants!$B$40,IF(N54/$B$39&lt;Constants!$C$41,Constants!$B$41,IF(N54/$B$39&lt;Constants!$C$42,Constants!$B$42,IF(N54/$B$39&lt;Constants!$C$43,Constants!$B$43,IF(N54/$B$39&lt;Constants!$C$44,Constants!$B$44)))))))))</f>
        <v>23.4</v>
      </c>
      <c r="P53" s="55">
        <f>IF(O54/$B$39&lt;Constants!$C$36,Constants!$B$36,IF(O54/$B$39&lt;Constants!$C$37,Constants!$B$37,IF(O54/$B$39&lt;Constants!$C$38,Constants!$B$38,IF(O54/$B$39&lt;Constants!$C$39,Constants!$B$39,IF(O54/$B$39&lt;Constants!$C$40,Constants!$B$40,IF(O54/$B$39&lt;Constants!$C$41,Constants!$B$41,IF(O54/$B$39&lt;Constants!$C$42,Constants!$B$42,IF(O54/$B$39&lt;Constants!$C$43,Constants!$B$43,IF(O54/$B$39&lt;Constants!$C$44,Constants!$B$44)))))))))</f>
        <v>23.4</v>
      </c>
      <c r="Q53" s="55">
        <f>IF(P54/$B$39&lt;Constants!$C$36,Constants!$B$36,IF(P54/$B$39&lt;Constants!$C$37,Constants!$B$37,IF(P54/$B$39&lt;Constants!$C$38,Constants!$B$38,IF(P54/$B$39&lt;Constants!$C$39,Constants!$B$39,IF(P54/$B$39&lt;Constants!$C$40,Constants!$B$40,IF(P54/$B$39&lt;Constants!$C$41,Constants!$B$41,IF(P54/$B$39&lt;Constants!$C$42,Constants!$B$42,IF(P54/$B$39&lt;Constants!$C$43,Constants!$B$43,IF(P54/$B$39&lt;Constants!$C$44,Constants!$B$44)))))))))</f>
        <v>23.4</v>
      </c>
      <c r="R53" s="55">
        <f>IF(Q54/$B$39&lt;Constants!$C$36,Constants!$B$36,IF(Q54/$B$39&lt;Constants!$C$37,Constants!$B$37,IF(Q54/$B$39&lt;Constants!$C$38,Constants!$B$38,IF(Q54/$B$39&lt;Constants!$C$39,Constants!$B$39,IF(Q54/$B$39&lt;Constants!$C$40,Constants!$B$40,IF(Q54/$B$39&lt;Constants!$C$41,Constants!$B$41,IF(Q54/$B$39&lt;Constants!$C$42,Constants!$B$42,IF(Q54/$B$39&lt;Constants!$C$43,Constants!$B$43,IF(Q54/$B$39&lt;Constants!$C$44,Constants!$B$44)))))))))</f>
        <v>31.2</v>
      </c>
      <c r="S53" s="55">
        <f>IF(R54/$B$39&lt;Constants!$C$36,Constants!$B$36,IF(R54/$B$39&lt;Constants!$C$37,Constants!$B$37,IF(R54/$B$39&lt;Constants!$C$38,Constants!$B$38,IF(R54/$B$39&lt;Constants!$C$39,Constants!$B$39,IF(R54/$B$39&lt;Constants!$C$40,Constants!$B$40,IF(R54/$B$39&lt;Constants!$C$41,Constants!$B$41,IF(R54/$B$39&lt;Constants!$C$42,Constants!$B$42,IF(R54/$B$39&lt;Constants!$C$43,Constants!$B$43,IF(R54/$B$39&lt;Constants!$C$44,Constants!$B$44)))))))))</f>
        <v>31.2</v>
      </c>
      <c r="T53" s="55">
        <f>IF(S54/$B$39&lt;Constants!$C$36,Constants!$B$36,IF(S54/$B$39&lt;Constants!$C$37,Constants!$B$37,IF(S54/$B$39&lt;Constants!$C$38,Constants!$B$38,IF(S54/$B$39&lt;Constants!$C$39,Constants!$B$39,IF(S54/$B$39&lt;Constants!$C$40,Constants!$B$40,IF(S54/$B$39&lt;Constants!$C$41,Constants!$B$41,IF(S54/$B$39&lt;Constants!$C$42,Constants!$B$42,IF(S54/$B$39&lt;Constants!$C$43,Constants!$B$43,IF(S54/$B$39&lt;Constants!$C$44,Constants!$B$44)))))))))</f>
        <v>31.2</v>
      </c>
      <c r="U53" s="55">
        <f>IF(T54/$B$39&lt;Constants!$C$36,Constants!$B$36,IF(T54/$B$39&lt;Constants!$C$37,Constants!$B$37,IF(T54/$B$39&lt;Constants!$C$38,Constants!$B$38,IF(T54/$B$39&lt;Constants!$C$39,Constants!$B$39,IF(T54/$B$39&lt;Constants!$C$40,Constants!$B$40,IF(T54/$B$39&lt;Constants!$C$41,Constants!$B$41,IF(T54/$B$39&lt;Constants!$C$42,Constants!$B$42,IF(T54/$B$39&lt;Constants!$C$43,Constants!$B$43,IF(T54/$B$39&lt;Constants!$C$44,Constants!$B$44)))))))))</f>
        <v>31.2</v>
      </c>
      <c r="V53" s="55">
        <f>IF(U54/$B$39&lt;Constants!$C$36,Constants!$B$36,IF(U54/$B$39&lt;Constants!$C$37,Constants!$B$37,IF(U54/$B$39&lt;Constants!$C$38,Constants!$B$38,IF(U54/$B$39&lt;Constants!$C$39,Constants!$B$39,IF(U54/$B$39&lt;Constants!$C$40,Constants!$B$40,IF(U54/$B$39&lt;Constants!$C$41,Constants!$B$41,IF(U54/$B$39&lt;Constants!$C$42,Constants!$B$42,IF(U54/$B$39&lt;Constants!$C$43,Constants!$B$43,IF(U54/$B$39&lt;Constants!$C$44,Constants!$B$44)))))))))</f>
        <v>31.2</v>
      </c>
      <c r="W53" s="55">
        <f>IF(V54/$B$39&lt;Constants!$C$36,Constants!$B$36,IF(V54/$B$39&lt;Constants!$C$37,Constants!$B$37,IF(V54/$B$39&lt;Constants!$C$38,Constants!$B$38,IF(V54/$B$39&lt;Constants!$C$39,Constants!$B$39,IF(V54/$B$39&lt;Constants!$C$40,Constants!$B$40,IF(V54/$B$39&lt;Constants!$C$41,Constants!$B$41,IF(V54/$B$39&lt;Constants!$C$42,Constants!$B$42,IF(V54/$B$39&lt;Constants!$C$43,Constants!$B$43,IF(V54/$B$39&lt;Constants!$C$44,Constants!$B$44)))))))))</f>
        <v>31.2</v>
      </c>
      <c r="X53" s="55">
        <f>IF(W54/$B$39&lt;Constants!$C$36,Constants!$B$36,IF(W54/$B$39&lt;Constants!$C$37,Constants!$B$37,IF(W54/$B$39&lt;Constants!$C$38,Constants!$B$38,IF(W54/$B$39&lt;Constants!$C$39,Constants!$B$39,IF(W54/$B$39&lt;Constants!$C$40,Constants!$B$40,IF(W54/$B$39&lt;Constants!$C$41,Constants!$B$41,IF(W54/$B$39&lt;Constants!$C$42,Constants!$B$42,IF(W54/$B$39&lt;Constants!$C$43,Constants!$B$43,IF(W54/$B$39&lt;Constants!$C$44,Constants!$B$44)))))))))</f>
        <v>46.8</v>
      </c>
      <c r="Y53" s="55">
        <f>IF(X54/$B$39&lt;Constants!$C$36,Constants!$B$36,IF(X54/$B$39&lt;Constants!$C$37,Constants!$B$37,IF(X54/$B$39&lt;Constants!$C$38,Constants!$B$38,IF(X54/$B$39&lt;Constants!$C$39,Constants!$B$39,IF(X54/$B$39&lt;Constants!$C$40,Constants!$B$40,IF(X54/$B$39&lt;Constants!$C$41,Constants!$B$41,IF(X54/$B$39&lt;Constants!$C$42,Constants!$B$42,IF(X54/$B$39&lt;Constants!$C$43,Constants!$B$43,IF(X54/$B$39&lt;Constants!$C$44,Constants!$B$44)))))))))</f>
        <v>46.8</v>
      </c>
      <c r="Z53" s="55">
        <f>IF(Y54/$B$39&lt;Constants!$C$36,Constants!$B$36,IF(Y54/$B$39&lt;Constants!$C$37,Constants!$B$37,IF(Y54/$B$39&lt;Constants!$C$38,Constants!$B$38,IF(Y54/$B$39&lt;Constants!$C$39,Constants!$B$39,IF(Y54/$B$39&lt;Constants!$C$40,Constants!$B$40,IF(Y54/$B$39&lt;Constants!$C$41,Constants!$B$41,IF(Y54/$B$39&lt;Constants!$C$42,Constants!$B$42,IF(Y54/$B$39&lt;Constants!$C$43,Constants!$B$43,IF(Y54/$B$39&lt;Constants!$C$44,Constants!$B$44)))))))))</f>
        <v>46.8</v>
      </c>
      <c r="AA53" s="55">
        <f>IF(Z54/$B$39&lt;Constants!$C$36,Constants!$B$36,IF(Z54/$B$39&lt;Constants!$C$37,Constants!$B$37,IF(Z54/$B$39&lt;Constants!$C$38,Constants!$B$38,IF(Z54/$B$39&lt;Constants!$C$39,Constants!$B$39,IF(Z54/$B$39&lt;Constants!$C$40,Constants!$B$40,IF(Z54/$B$39&lt;Constants!$C$41,Constants!$B$41,IF(Z54/$B$39&lt;Constants!$C$42,Constants!$B$42,IF(Z54/$B$39&lt;Constants!$C$43,Constants!$B$43,IF(Z54/$B$39&lt;Constants!$C$44,Constants!$B$44)))))))))</f>
        <v>46.8</v>
      </c>
      <c r="AB53" s="55">
        <f>IF(AA54/$B$39&lt;Constants!$C$36,Constants!$B$36,IF(AA54/$B$39&lt;Constants!$C$37,Constants!$B$37,IF(AA54/$B$39&lt;Constants!$C$38,Constants!$B$38,IF(AA54/$B$39&lt;Constants!$C$39,Constants!$B$39,IF(AA54/$B$39&lt;Constants!$C$40,Constants!$B$40,IF(AA54/$B$39&lt;Constants!$C$41,Constants!$B$41,IF(AA54/$B$39&lt;Constants!$C$42,Constants!$B$42,IF(AA54/$B$39&lt;Constants!$C$43,Constants!$B$43,IF(AA54/$B$39&lt;Constants!$C$44,Constants!$B$44)))))))))</f>
        <v>76.05</v>
      </c>
    </row>
    <row r="54" spans="2:28">
      <c r="C54" s="60" t="s">
        <v>91</v>
      </c>
      <c r="D54" s="57">
        <f>AB52</f>
        <v>263.48234375000044</v>
      </c>
      <c r="E54" s="57">
        <f>IF(AND(D54+E$37&gt;$B$39,E$37&lt;E53),$B$39,IF(E$37&lt;0,D54+E$37/Constants!$B$34,IF(E$37&gt;E$39,D54+E53*Constants!$B$34,D54+E$37*Constants!$B$34)))</f>
        <v>261.40912946428614</v>
      </c>
      <c r="F54" s="57">
        <f>IF(AND(E54+F$37&gt;$B$39,F$37&lt;F53),$B$39,IF(F$37&lt;0,E54+F$37/Constants!$B$34,IF(F$37&gt;F$39,E54+F53*Constants!$B$34,E54+F$37*Constants!$B$34)))</f>
        <v>259.37341517857186</v>
      </c>
      <c r="G54" s="57">
        <f>IF(AND(F54+G$37&gt;$B$39,G$37&lt;G53),$B$39,IF(G$37&lt;0,F54+G$37/Constants!$B$34,IF(G$37&gt;G$39,F54+G53*Constants!$B$34,F54+G$37*Constants!$B$34)))</f>
        <v>257.33770089285758</v>
      </c>
      <c r="H54" s="57">
        <f>IF(AND(G54+H$37&gt;$B$39,H$37&lt;H53),$B$39,IF(H$37&lt;0,G54+H$37/Constants!$B$34,IF(H$37&gt;H$39,G54+H53*Constants!$B$34,G54+H$37*Constants!$B$34)))</f>
        <v>255.30198660714331</v>
      </c>
      <c r="I54" s="57">
        <f>IF(AND(H54+I$37&gt;$B$39,I$37&lt;I53),$B$39,IF(I$37&lt;0,H54+I$37/Constants!$B$34,IF(I$37&gt;I$39,H54+I53*Constants!$B$34,H54+I$37*Constants!$B$34)))</f>
        <v>254.39127232142903</v>
      </c>
      <c r="J54" s="57">
        <f>IF(AND(I54+J$37&gt;$B$39,J$37&lt;J53),$B$39,IF(J$37&lt;0,I54+J$37/Constants!$B$34,IF(J$37&gt;J$39,I54+J53*Constants!$B$34,I54+J$37*Constants!$B$34)))</f>
        <v>253.48055803571475</v>
      </c>
      <c r="K54" s="57">
        <f>IF(AND(J54+K$37&gt;$B$39,K$37&lt;K53),$B$39,IF(K$37&lt;0,J54+K$37/Constants!$B$34,IF(K$37&gt;K$39,J54+K53*Constants!$B$34,J54+K$37*Constants!$B$34)))</f>
        <v>329.92055803571475</v>
      </c>
      <c r="L54" s="57">
        <f>IF(AND(K54+L$37&gt;$B$39,L$37&lt;L53),$B$39,IF(L$37&lt;0,K54+L$37/Constants!$B$34,IF(L$37&gt;L$39,K54+L53*Constants!$B$34,K54+L$37*Constants!$B$34)))</f>
        <v>316.49942708333379</v>
      </c>
      <c r="M54" s="57">
        <f>IF(AND(L54+M$37&gt;$B$39,M$37&lt;M53),$B$39,IF(M$37&lt;0,L54+M$37/Constants!$B$34,IF(M$37&gt;M$39,L54+M53*Constants!$B$34,L54+M$37*Constants!$B$34)))</f>
        <v>315.58871279761951</v>
      </c>
      <c r="N54" s="57">
        <f>IF(AND(M54+N$37&gt;$B$39,N$37&lt;N53),$B$39,IF(N$37&lt;0,M54+N$37/Constants!$B$34,IF(N$37&gt;N$39,M54+N53*Constants!$B$34,M54+N$37*Constants!$B$34)))</f>
        <v>314.67799851190523</v>
      </c>
      <c r="O54" s="57">
        <f>IF(AND(N54+O$37&gt;$B$39,O$37&lt;O53),$B$39,IF(O$37&lt;0,N54+O$37/Constants!$B$34,IF(O$37&gt;O$39,N54+O53*Constants!$B$34,N54+O$37*Constants!$B$34)))</f>
        <v>313.76728422619095</v>
      </c>
      <c r="P54" s="57">
        <f>IF(AND(O54+P$37&gt;$B$39,P$37&lt;P53),$B$39,IF(P$37&lt;0,O54+P$37/Constants!$B$34,IF(P$37&gt;P$39,O54+P53*Constants!$B$34,O54+P$37*Constants!$B$34)))</f>
        <v>312.85656994047667</v>
      </c>
      <c r="Q54" s="57">
        <f>IF(AND(P54+Q$37&gt;$B$39,Q$37&lt;Q53),$B$39,IF(Q$37&lt;0,P54+Q$37/Constants!$B$34,IF(Q$37&gt;Q$39,P54+Q53*Constants!$B$34,P54+Q$37*Constants!$B$34)))</f>
        <v>300.44689732142905</v>
      </c>
      <c r="R54" s="57">
        <f>IF(AND(Q54+R$37&gt;$B$39,R$37&lt;R53),$B$39,IF(R$37&lt;0,Q54+R$37/Constants!$B$34,IF(R$37&gt;R$39,Q54+R53*Constants!$B$34,Q54+R$37*Constants!$B$34)))</f>
        <v>299.78618303571477</v>
      </c>
      <c r="S54" s="57">
        <f>IF(AND(R54+S$37&gt;$B$39,S$37&lt;S53),$B$39,IF(S$37&lt;0,R54+S$37/Constants!$B$34,IF(S$37&gt;S$39,R54+S53*Constants!$B$34,R54+S$37*Constants!$B$34)))</f>
        <v>299.12546875000049</v>
      </c>
      <c r="T54" s="57">
        <f>IF(AND(S54+T$37&gt;$B$39,T$37&lt;T53),$B$39,IF(T$37&lt;0,S54+T$37/Constants!$B$34,IF(T$37&gt;T$39,S54+T53*Constants!$B$34,S54+T$37*Constants!$B$34)))</f>
        <v>298.46475446428622</v>
      </c>
      <c r="U54" s="57">
        <f>IF(AND(T54+U$37&gt;$B$39,U$37&lt;U53),$B$39,IF(U$37&lt;0,T54+U$37/Constants!$B$34,IF(U$37&gt;U$39,T54+U53*Constants!$B$34,T54+U$37*Constants!$B$34)))</f>
        <v>297.80404017857194</v>
      </c>
      <c r="V54" s="57">
        <f>IF(AND(U54+V$37&gt;$B$39,V$37&lt;V53),$B$39,IF(V$37&lt;0,U54+V$37/Constants!$B$34,IF(V$37&gt;V$39,U54+V53*Constants!$B$34,U54+V$37*Constants!$B$34)))</f>
        <v>295.39332589285766</v>
      </c>
      <c r="W54" s="57">
        <f>IF(AND(V54+W$37&gt;$B$39,W$37&lt;W53),$B$39,IF(W$37&lt;0,V54+W$37/Constants!$B$34,IF(W$37&gt;W$39,V54+W53*Constants!$B$34,V54+W$37*Constants!$B$34)))</f>
        <v>282.52740327381002</v>
      </c>
      <c r="X54" s="57">
        <f>IF(AND(W54+X$37&gt;$B$39,X$37&lt;X53),$B$39,IF(X$37&lt;0,W54+X$37/Constants!$B$34,IF(X$37&gt;X$39,W54+X53*Constants!$B$34,W54+X$37*Constants!$B$34)))</f>
        <v>279.53752232142909</v>
      </c>
      <c r="Y54" s="57">
        <f>IF(AND(X54+Y$37&gt;$B$39,Y$37&lt;Y53),$B$39,IF(Y$37&lt;0,X54+Y$37/Constants!$B$34,IF(Y$37&gt;Y$39,X54+Y53*Constants!$B$34,X54+Y$37*Constants!$B$34)))</f>
        <v>276.71430803571479</v>
      </c>
      <c r="Z54" s="57">
        <f>IF(AND(Y54+Z$37&gt;$B$39,Z$37&lt;Z53),$B$39,IF(Z$37&lt;0,Y54+Z$37/Constants!$B$34,IF(Z$37&gt;Z$39,Y54+Z53*Constants!$B$34,Y54+Z$37*Constants!$B$34)))</f>
        <v>273.89109375000049</v>
      </c>
      <c r="AA54" s="57">
        <f>IF(AND(Z54+AA$37&gt;$B$39,AA$37&lt;AA53),$B$39,IF(AA$37&lt;0,Z54+AA$37/Constants!$B$34,IF(AA$37&gt;AA$39,Z54+AA53*Constants!$B$34,Z54+AA$37*Constants!$B$34)))</f>
        <v>272.85537946428622</v>
      </c>
      <c r="AB54" s="57">
        <f>IF(AND(AA54+AB$37&gt;$B$39,AB$37&lt;AB53),$B$39,IF(AB$37&lt;0,AA54+AB$37/Constants!$B$34,IF(AB$37&gt;AB$39,AA54+AB53*Constants!$B$34,AA54+AB$37*Constants!$B$34)))</f>
        <v>270.47982142857194</v>
      </c>
    </row>
    <row r="55" spans="2:28">
      <c r="C55" s="54" t="s">
        <v>82</v>
      </c>
      <c r="D55" s="60"/>
      <c r="E55" s="55">
        <f>IF(D56/$B$39&lt;Constants!$C$36,Constants!$B$36,IF(D56/$B$39&lt;Constants!$C$37,Constants!$B$37,IF(D56/$B$39&lt;Constants!$C$38,Constants!$B$38,IF(D56/$B$39&lt;Constants!$C$39,Constants!$B$39,IF(D56/$B$39&lt;Constants!$C$40,Constants!$B$40,IF(D56/$B$39&lt;Constants!$C$41,Constants!$B$41,IF(D56/$B$39&lt;Constants!$C$42,Constants!$B$42,IF(D56/$B$39&lt;Constants!$C$43,Constants!$B$43,IF(D56/$B$39&lt;Constants!$C$44,Constants!$B$44)))))))))</f>
        <v>76.05</v>
      </c>
      <c r="F55" s="55">
        <f>IF(E56/$B$39&lt;Constants!$C$36,Constants!$B$36,IF(E56/$B$39&lt;Constants!$C$37,Constants!$B$37,IF(E56/$B$39&lt;Constants!$C$38,Constants!$B$38,IF(E56/$B$39&lt;Constants!$C$39,Constants!$B$39,IF(E56/$B$39&lt;Constants!$C$40,Constants!$B$40,IF(E56/$B$39&lt;Constants!$C$41,Constants!$B$41,IF(E56/$B$39&lt;Constants!$C$42,Constants!$B$42,IF(E56/$B$39&lt;Constants!$C$43,Constants!$B$43,IF(E56/$B$39&lt;Constants!$C$44,Constants!$B$44)))))))))</f>
        <v>76.05</v>
      </c>
      <c r="G55" s="55">
        <f>IF(F56/$B$39&lt;Constants!$C$36,Constants!$B$36,IF(F56/$B$39&lt;Constants!$C$37,Constants!$B$37,IF(F56/$B$39&lt;Constants!$C$38,Constants!$B$38,IF(F56/$B$39&lt;Constants!$C$39,Constants!$B$39,IF(F56/$B$39&lt;Constants!$C$40,Constants!$B$40,IF(F56/$B$39&lt;Constants!$C$41,Constants!$B$41,IF(F56/$B$39&lt;Constants!$C$42,Constants!$B$42,IF(F56/$B$39&lt;Constants!$C$43,Constants!$B$43,IF(F56/$B$39&lt;Constants!$C$44,Constants!$B$44)))))))))</f>
        <v>76.05</v>
      </c>
      <c r="H55" s="55">
        <f>IF(G56/$B$39&lt;Constants!$C$36,Constants!$B$36,IF(G56/$B$39&lt;Constants!$C$37,Constants!$B$37,IF(G56/$B$39&lt;Constants!$C$38,Constants!$B$38,IF(G56/$B$39&lt;Constants!$C$39,Constants!$B$39,IF(G56/$B$39&lt;Constants!$C$40,Constants!$B$40,IF(G56/$B$39&lt;Constants!$C$41,Constants!$B$41,IF(G56/$B$39&lt;Constants!$C$42,Constants!$B$42,IF(G56/$B$39&lt;Constants!$C$43,Constants!$B$43,IF(G56/$B$39&lt;Constants!$C$44,Constants!$B$44)))))))))</f>
        <v>76.05</v>
      </c>
      <c r="I55" s="55">
        <f>IF(H56/$B$39&lt;Constants!$C$36,Constants!$B$36,IF(H56/$B$39&lt;Constants!$C$37,Constants!$B$37,IF(H56/$B$39&lt;Constants!$C$38,Constants!$B$38,IF(H56/$B$39&lt;Constants!$C$39,Constants!$B$39,IF(H56/$B$39&lt;Constants!$C$40,Constants!$B$40,IF(H56/$B$39&lt;Constants!$C$41,Constants!$B$41,IF(H56/$B$39&lt;Constants!$C$42,Constants!$B$42,IF(H56/$B$39&lt;Constants!$C$43,Constants!$B$43,IF(H56/$B$39&lt;Constants!$C$44,Constants!$B$44)))))))))</f>
        <v>76.05</v>
      </c>
      <c r="J55" s="55">
        <f>IF(I56/$B$39&lt;Constants!$C$36,Constants!$B$36,IF(I56/$B$39&lt;Constants!$C$37,Constants!$B$37,IF(I56/$B$39&lt;Constants!$C$38,Constants!$B$38,IF(I56/$B$39&lt;Constants!$C$39,Constants!$B$39,IF(I56/$B$39&lt;Constants!$C$40,Constants!$B$40,IF(I56/$B$39&lt;Constants!$C$41,Constants!$B$41,IF(I56/$B$39&lt;Constants!$C$42,Constants!$B$42,IF(I56/$B$39&lt;Constants!$C$43,Constants!$B$43,IF(I56/$B$39&lt;Constants!$C$44,Constants!$B$44)))))))))</f>
        <v>76.05</v>
      </c>
      <c r="K55" s="55">
        <f>IF(J56/$B$39&lt;Constants!$C$36,Constants!$B$36,IF(J56/$B$39&lt;Constants!$C$37,Constants!$B$37,IF(J56/$B$39&lt;Constants!$C$38,Constants!$B$38,IF(J56/$B$39&lt;Constants!$C$39,Constants!$B$39,IF(J56/$B$39&lt;Constants!$C$40,Constants!$B$40,IF(J56/$B$39&lt;Constants!$C$41,Constants!$B$41,IF(J56/$B$39&lt;Constants!$C$42,Constants!$B$42,IF(J56/$B$39&lt;Constants!$C$43,Constants!$B$43,IF(J56/$B$39&lt;Constants!$C$44,Constants!$B$44)))))))))</f>
        <v>76.05</v>
      </c>
      <c r="L55" s="55">
        <f>IF(K56/$B$39&lt;Constants!$C$36,Constants!$B$36,IF(K56/$B$39&lt;Constants!$C$37,Constants!$B$37,IF(K56/$B$39&lt;Constants!$C$38,Constants!$B$38,IF(K56/$B$39&lt;Constants!$C$39,Constants!$B$39,IF(K56/$B$39&lt;Constants!$C$40,Constants!$B$40,IF(K56/$B$39&lt;Constants!$C$41,Constants!$B$41,IF(K56/$B$39&lt;Constants!$C$42,Constants!$B$42,IF(K56/$B$39&lt;Constants!$C$43,Constants!$B$43,IF(K56/$B$39&lt;Constants!$C$44,Constants!$B$44)))))))))</f>
        <v>23.4</v>
      </c>
      <c r="M55" s="55">
        <f>IF(L56/$B$39&lt;Constants!$C$36,Constants!$B$36,IF(L56/$B$39&lt;Constants!$C$37,Constants!$B$37,IF(L56/$B$39&lt;Constants!$C$38,Constants!$B$38,IF(L56/$B$39&lt;Constants!$C$39,Constants!$B$39,IF(L56/$B$39&lt;Constants!$C$40,Constants!$B$40,IF(L56/$B$39&lt;Constants!$C$41,Constants!$B$41,IF(L56/$B$39&lt;Constants!$C$42,Constants!$B$42,IF(L56/$B$39&lt;Constants!$C$43,Constants!$B$43,IF(L56/$B$39&lt;Constants!$C$44,Constants!$B$44)))))))))</f>
        <v>31.2</v>
      </c>
      <c r="N55" s="55">
        <f>IF(M56/$B$39&lt;Constants!$C$36,Constants!$B$36,IF(M56/$B$39&lt;Constants!$C$37,Constants!$B$37,IF(M56/$B$39&lt;Constants!$C$38,Constants!$B$38,IF(M56/$B$39&lt;Constants!$C$39,Constants!$B$39,IF(M56/$B$39&lt;Constants!$C$40,Constants!$B$40,IF(M56/$B$39&lt;Constants!$C$41,Constants!$B$41,IF(M56/$B$39&lt;Constants!$C$42,Constants!$B$42,IF(M56/$B$39&lt;Constants!$C$43,Constants!$B$43,IF(M56/$B$39&lt;Constants!$C$44,Constants!$B$44)))))))))</f>
        <v>31.2</v>
      </c>
      <c r="O55" s="55">
        <f>IF(N56/$B$39&lt;Constants!$C$36,Constants!$B$36,IF(N56/$B$39&lt;Constants!$C$37,Constants!$B$37,IF(N56/$B$39&lt;Constants!$C$38,Constants!$B$38,IF(N56/$B$39&lt;Constants!$C$39,Constants!$B$39,IF(N56/$B$39&lt;Constants!$C$40,Constants!$B$40,IF(N56/$B$39&lt;Constants!$C$41,Constants!$B$41,IF(N56/$B$39&lt;Constants!$C$42,Constants!$B$42,IF(N56/$B$39&lt;Constants!$C$43,Constants!$B$43,IF(N56/$B$39&lt;Constants!$C$44,Constants!$B$44)))))))))</f>
        <v>31.2</v>
      </c>
      <c r="P55" s="55">
        <f>IF(O56/$B$39&lt;Constants!$C$36,Constants!$B$36,IF(O56/$B$39&lt;Constants!$C$37,Constants!$B$37,IF(O56/$B$39&lt;Constants!$C$38,Constants!$B$38,IF(O56/$B$39&lt;Constants!$C$39,Constants!$B$39,IF(O56/$B$39&lt;Constants!$C$40,Constants!$B$40,IF(O56/$B$39&lt;Constants!$C$41,Constants!$B$41,IF(O56/$B$39&lt;Constants!$C$42,Constants!$B$42,IF(O56/$B$39&lt;Constants!$C$43,Constants!$B$43,IF(O56/$B$39&lt;Constants!$C$44,Constants!$B$44)))))))))</f>
        <v>31.2</v>
      </c>
      <c r="Q55" s="55">
        <f>IF(P56/$B$39&lt;Constants!$C$36,Constants!$B$36,IF(P56/$B$39&lt;Constants!$C$37,Constants!$B$37,IF(P56/$B$39&lt;Constants!$C$38,Constants!$B$38,IF(P56/$B$39&lt;Constants!$C$39,Constants!$B$39,IF(P56/$B$39&lt;Constants!$C$40,Constants!$B$40,IF(P56/$B$39&lt;Constants!$C$41,Constants!$B$41,IF(P56/$B$39&lt;Constants!$C$42,Constants!$B$42,IF(P56/$B$39&lt;Constants!$C$43,Constants!$B$43,IF(P56/$B$39&lt;Constants!$C$44,Constants!$B$44)))))))))</f>
        <v>31.2</v>
      </c>
      <c r="R55" s="55">
        <f>IF(Q56/$B$39&lt;Constants!$C$36,Constants!$B$36,IF(Q56/$B$39&lt;Constants!$C$37,Constants!$B$37,IF(Q56/$B$39&lt;Constants!$C$38,Constants!$B$38,IF(Q56/$B$39&lt;Constants!$C$39,Constants!$B$39,IF(Q56/$B$39&lt;Constants!$C$40,Constants!$B$40,IF(Q56/$B$39&lt;Constants!$C$41,Constants!$B$41,IF(Q56/$B$39&lt;Constants!$C$42,Constants!$B$42,IF(Q56/$B$39&lt;Constants!$C$43,Constants!$B$43,IF(Q56/$B$39&lt;Constants!$C$44,Constants!$B$44)))))))))</f>
        <v>46.8</v>
      </c>
      <c r="S55" s="55">
        <f>IF(R56/$B$39&lt;Constants!$C$36,Constants!$B$36,IF(R56/$B$39&lt;Constants!$C$37,Constants!$B$37,IF(R56/$B$39&lt;Constants!$C$38,Constants!$B$38,IF(R56/$B$39&lt;Constants!$C$39,Constants!$B$39,IF(R56/$B$39&lt;Constants!$C$40,Constants!$B$40,IF(R56/$B$39&lt;Constants!$C$41,Constants!$B$41,IF(R56/$B$39&lt;Constants!$C$42,Constants!$B$42,IF(R56/$B$39&lt;Constants!$C$43,Constants!$B$43,IF(R56/$B$39&lt;Constants!$C$44,Constants!$B$44)))))))))</f>
        <v>46.8</v>
      </c>
      <c r="T55" s="55">
        <f>IF(S56/$B$39&lt;Constants!$C$36,Constants!$B$36,IF(S56/$B$39&lt;Constants!$C$37,Constants!$B$37,IF(S56/$B$39&lt;Constants!$C$38,Constants!$B$38,IF(S56/$B$39&lt;Constants!$C$39,Constants!$B$39,IF(S56/$B$39&lt;Constants!$C$40,Constants!$B$40,IF(S56/$B$39&lt;Constants!$C$41,Constants!$B$41,IF(S56/$B$39&lt;Constants!$C$42,Constants!$B$42,IF(S56/$B$39&lt;Constants!$C$43,Constants!$B$43,IF(S56/$B$39&lt;Constants!$C$44,Constants!$B$44)))))))))</f>
        <v>46.8</v>
      </c>
      <c r="U55" s="55">
        <f>IF(T56/$B$39&lt;Constants!$C$36,Constants!$B$36,IF(T56/$B$39&lt;Constants!$C$37,Constants!$B$37,IF(T56/$B$39&lt;Constants!$C$38,Constants!$B$38,IF(T56/$B$39&lt;Constants!$C$39,Constants!$B$39,IF(T56/$B$39&lt;Constants!$C$40,Constants!$B$40,IF(T56/$B$39&lt;Constants!$C$41,Constants!$B$41,IF(T56/$B$39&lt;Constants!$C$42,Constants!$B$42,IF(T56/$B$39&lt;Constants!$C$43,Constants!$B$43,IF(T56/$B$39&lt;Constants!$C$44,Constants!$B$44)))))))))</f>
        <v>46.8</v>
      </c>
      <c r="V55" s="55">
        <f>IF(U56/$B$39&lt;Constants!$C$36,Constants!$B$36,IF(U56/$B$39&lt;Constants!$C$37,Constants!$B$37,IF(U56/$B$39&lt;Constants!$C$38,Constants!$B$38,IF(U56/$B$39&lt;Constants!$C$39,Constants!$B$39,IF(U56/$B$39&lt;Constants!$C$40,Constants!$B$40,IF(U56/$B$39&lt;Constants!$C$41,Constants!$B$41,IF(U56/$B$39&lt;Constants!$C$42,Constants!$B$42,IF(U56/$B$39&lt;Constants!$C$43,Constants!$B$43,IF(U56/$B$39&lt;Constants!$C$44,Constants!$B$44)))))))))</f>
        <v>46.8</v>
      </c>
      <c r="W55" s="55">
        <f>IF(V56/$B$39&lt;Constants!$C$36,Constants!$B$36,IF(V56/$B$39&lt;Constants!$C$37,Constants!$B$37,IF(V56/$B$39&lt;Constants!$C$38,Constants!$B$38,IF(V56/$B$39&lt;Constants!$C$39,Constants!$B$39,IF(V56/$B$39&lt;Constants!$C$40,Constants!$B$40,IF(V56/$B$39&lt;Constants!$C$41,Constants!$B$41,IF(V56/$B$39&lt;Constants!$C$42,Constants!$B$42,IF(V56/$B$39&lt;Constants!$C$43,Constants!$B$43,IF(V56/$B$39&lt;Constants!$C$44,Constants!$B$44)))))))))</f>
        <v>46.8</v>
      </c>
      <c r="X55" s="55">
        <f>IF(W56/$B$39&lt;Constants!$C$36,Constants!$B$36,IF(W56/$B$39&lt;Constants!$C$37,Constants!$B$37,IF(W56/$B$39&lt;Constants!$C$38,Constants!$B$38,IF(W56/$B$39&lt;Constants!$C$39,Constants!$B$39,IF(W56/$B$39&lt;Constants!$C$40,Constants!$B$40,IF(W56/$B$39&lt;Constants!$C$41,Constants!$B$41,IF(W56/$B$39&lt;Constants!$C$42,Constants!$B$42,IF(W56/$B$39&lt;Constants!$C$43,Constants!$B$43,IF(W56/$B$39&lt;Constants!$C$44,Constants!$B$44)))))))))</f>
        <v>46.8</v>
      </c>
      <c r="Y55" s="55">
        <f>IF(X56/$B$39&lt;Constants!$C$36,Constants!$B$36,IF(X56/$B$39&lt;Constants!$C$37,Constants!$B$37,IF(X56/$B$39&lt;Constants!$C$38,Constants!$B$38,IF(X56/$B$39&lt;Constants!$C$39,Constants!$B$39,IF(X56/$B$39&lt;Constants!$C$40,Constants!$B$40,IF(X56/$B$39&lt;Constants!$C$41,Constants!$B$41,IF(X56/$B$39&lt;Constants!$C$42,Constants!$B$42,IF(X56/$B$39&lt;Constants!$C$43,Constants!$B$43,IF(X56/$B$39&lt;Constants!$C$44,Constants!$B$44)))))))))</f>
        <v>76.05</v>
      </c>
      <c r="Z55" s="55">
        <f>IF(Y56/$B$39&lt;Constants!$C$36,Constants!$B$36,IF(Y56/$B$39&lt;Constants!$C$37,Constants!$B$37,IF(Y56/$B$39&lt;Constants!$C$38,Constants!$B$38,IF(Y56/$B$39&lt;Constants!$C$39,Constants!$B$39,IF(Y56/$B$39&lt;Constants!$C$40,Constants!$B$40,IF(Y56/$B$39&lt;Constants!$C$41,Constants!$B$41,IF(Y56/$B$39&lt;Constants!$C$42,Constants!$B$42,IF(Y56/$B$39&lt;Constants!$C$43,Constants!$B$43,IF(Y56/$B$39&lt;Constants!$C$44,Constants!$B$44)))))))))</f>
        <v>76.05</v>
      </c>
      <c r="AA55" s="55">
        <f>IF(Z56/$B$39&lt;Constants!$C$36,Constants!$B$36,IF(Z56/$B$39&lt;Constants!$C$37,Constants!$B$37,IF(Z56/$B$39&lt;Constants!$C$38,Constants!$B$38,IF(Z56/$B$39&lt;Constants!$C$39,Constants!$B$39,IF(Z56/$B$39&lt;Constants!$C$40,Constants!$B$40,IF(Z56/$B$39&lt;Constants!$C$41,Constants!$B$41,IF(Z56/$B$39&lt;Constants!$C$42,Constants!$B$42,IF(Z56/$B$39&lt;Constants!$C$43,Constants!$B$43,IF(Z56/$B$39&lt;Constants!$C$44,Constants!$B$44)))))))))</f>
        <v>76.05</v>
      </c>
      <c r="AB55" s="55">
        <f>IF(AA56/$B$39&lt;Constants!$C$36,Constants!$B$36,IF(AA56/$B$39&lt;Constants!$C$37,Constants!$B$37,IF(AA56/$B$39&lt;Constants!$C$38,Constants!$B$38,IF(AA56/$B$39&lt;Constants!$C$39,Constants!$B$39,IF(AA56/$B$39&lt;Constants!$C$40,Constants!$B$40,IF(AA56/$B$39&lt;Constants!$C$41,Constants!$B$41,IF(AA56/$B$39&lt;Constants!$C$42,Constants!$B$42,IF(AA56/$B$39&lt;Constants!$C$43,Constants!$B$43,IF(AA56/$B$39&lt;Constants!$C$44,Constants!$B$44)))))))))</f>
        <v>76.05</v>
      </c>
    </row>
    <row r="56" spans="2:28">
      <c r="B56" s="61"/>
      <c r="C56" s="60" t="s">
        <v>92</v>
      </c>
      <c r="D56" s="57">
        <f>AB54</f>
        <v>270.47982142857194</v>
      </c>
      <c r="E56" s="57">
        <f>IF(AND(D56+E$37&gt;$B$39,E$37&lt;E55),$B$39,IF(E$37&lt;0,D56+E$37/Constants!$B$34,IF(E$37&gt;E$39,D56+E55*Constants!$B$34,D56+E$37*Constants!$B$34)))</f>
        <v>268.40660714285764</v>
      </c>
      <c r="F56" s="57">
        <f>IF(AND(E56+F$37&gt;$B$39,F$37&lt;F55),$B$39,IF(F$37&lt;0,E56+F$37/Constants!$B$34,IF(F$37&gt;F$39,E56+F55*Constants!$B$34,E56+F$37*Constants!$B$34)))</f>
        <v>266.37089285714336</v>
      </c>
      <c r="G56" s="57">
        <f>IF(AND(F56+G$37&gt;$B$39,G$37&lt;G55),$B$39,IF(G$37&lt;0,F56+G$37/Constants!$B$34,IF(G$37&gt;G$39,F56+G55*Constants!$B$34,F56+G$37*Constants!$B$34)))</f>
        <v>264.33517857142908</v>
      </c>
      <c r="H56" s="57">
        <f>IF(AND(G56+H$37&gt;$B$39,H$37&lt;H55),$B$39,IF(H$37&lt;0,G56+H$37/Constants!$B$34,IF(H$37&gt;H$39,G56+H55*Constants!$B$34,G56+H$37*Constants!$B$34)))</f>
        <v>262.29946428571481</v>
      </c>
      <c r="I56" s="57">
        <f>IF(AND(H56+I$37&gt;$B$39,I$37&lt;I55),$B$39,IF(I$37&lt;0,H56+I$37/Constants!$B$34,IF(I$37&gt;I$39,H56+I55*Constants!$B$34,H56+I$37*Constants!$B$34)))</f>
        <v>261.38875000000053</v>
      </c>
      <c r="J56" s="57">
        <f>IF(AND(I56+J$37&gt;$B$39,J$37&lt;J55),$B$39,IF(J$37&lt;0,I56+J$37/Constants!$B$34,IF(J$37&gt;J$39,I56+J55*Constants!$B$34,I56+J$37*Constants!$B$34)))</f>
        <v>260.47803571428625</v>
      </c>
      <c r="K56" s="57">
        <f>IF(AND(J56+K$37&gt;$B$39,K$37&lt;K55),$B$39,IF(K$37&lt;0,J56+K$37/Constants!$B$34,IF(K$37&gt;K$39,J56+K55*Constants!$B$34,J56+K$37*Constants!$B$34)))</f>
        <v>321.31803571428622</v>
      </c>
      <c r="L56" s="57">
        <f>IF(AND(K56+L$37&gt;$B$39,L$37&lt;L55),$B$39,IF(L$37&lt;0,K56+L$37/Constants!$B$34,IF(L$37&gt;L$39,K56+L55*Constants!$B$34,K56+L$37*Constants!$B$34)))</f>
        <v>307.89690476190526</v>
      </c>
      <c r="M56" s="57">
        <f>IF(AND(L56+M$37&gt;$B$39,M$37&lt;M55),$B$39,IF(M$37&lt;0,L56+M$37/Constants!$B$34,IF(M$37&gt;M$39,L56+M55*Constants!$B$34,L56+M$37*Constants!$B$34)))</f>
        <v>306.98619047619098</v>
      </c>
      <c r="N56" s="57">
        <f>IF(AND(M56+N$37&gt;$B$39,N$37&lt;N55),$B$39,IF(N$37&lt;0,M56+N$37/Constants!$B$34,IF(N$37&gt;N$39,M56+N55*Constants!$B$34,M56+N$37*Constants!$B$34)))</f>
        <v>306.07547619047671</v>
      </c>
      <c r="O56" s="57">
        <f>IF(AND(N56+O$37&gt;$B$39,O$37&lt;O55),$B$39,IF(O$37&lt;0,N56+O$37/Constants!$B$34,IF(O$37&gt;O$39,N56+O55*Constants!$B$34,N56+O$37*Constants!$B$34)))</f>
        <v>305.16476190476243</v>
      </c>
      <c r="P56" s="57">
        <f>IF(AND(O56+P$37&gt;$B$39,P$37&lt;P55),$B$39,IF(P$37&lt;0,O56+P$37/Constants!$B$34,IF(P$37&gt;P$39,O56+P55*Constants!$B$34,O56+P$37*Constants!$B$34)))</f>
        <v>304.25404761904815</v>
      </c>
      <c r="Q56" s="57">
        <f>IF(AND(P56+Q$37&gt;$B$39,Q$37&lt;Q55),$B$39,IF(Q$37&lt;0,P56+Q$37/Constants!$B$34,IF(Q$37&gt;Q$39,P56+Q55*Constants!$B$34,P56+Q$37*Constants!$B$34)))</f>
        <v>291.84437500000053</v>
      </c>
      <c r="R56" s="57">
        <f>IF(AND(Q56+R$37&gt;$B$39,R$37&lt;R55),$B$39,IF(R$37&lt;0,Q56+R$37/Constants!$B$34,IF(R$37&gt;R$39,Q56+R55*Constants!$B$34,Q56+R$37*Constants!$B$34)))</f>
        <v>291.18366071428625</v>
      </c>
      <c r="S56" s="57">
        <f>IF(AND(R56+S$37&gt;$B$39,S$37&lt;S55),$B$39,IF(S$37&lt;0,R56+S$37/Constants!$B$34,IF(S$37&gt;S$39,R56+S55*Constants!$B$34,R56+S$37*Constants!$B$34)))</f>
        <v>290.52294642857197</v>
      </c>
      <c r="T56" s="57">
        <f>IF(AND(S56+T$37&gt;$B$39,T$37&lt;T55),$B$39,IF(T$37&lt;0,S56+T$37/Constants!$B$34,IF(T$37&gt;T$39,S56+T55*Constants!$B$34,S56+T$37*Constants!$B$34)))</f>
        <v>289.86223214285769</v>
      </c>
      <c r="U56" s="57">
        <f>IF(AND(T56+U$37&gt;$B$39,U$37&lt;U55),$B$39,IF(U$37&lt;0,T56+U$37/Constants!$B$34,IF(U$37&gt;U$39,T56+U55*Constants!$B$34,T56+U$37*Constants!$B$34)))</f>
        <v>289.20151785714341</v>
      </c>
      <c r="V56" s="57">
        <f>IF(AND(U56+V$37&gt;$B$39,V$37&lt;V55),$B$39,IF(V$37&lt;0,U56+V$37/Constants!$B$34,IF(V$37&gt;V$39,U56+V55*Constants!$B$34,U56+V$37*Constants!$B$34)))</f>
        <v>286.79080357142914</v>
      </c>
      <c r="W56" s="57">
        <f>IF(AND(V56+W$37&gt;$B$39,W$37&lt;W55),$B$39,IF(W$37&lt;0,V56+W$37/Constants!$B$34,IF(W$37&gt;W$39,V56+W55*Constants!$B$34,V56+W$37*Constants!$B$34)))</f>
        <v>273.9248809523815</v>
      </c>
      <c r="X56" s="57">
        <f>IF(AND(W56+X$37&gt;$B$39,X$37&lt;X55),$B$39,IF(X$37&lt;0,W56+X$37/Constants!$B$34,IF(X$37&gt;X$39,W56+X55*Constants!$B$34,W56+X$37*Constants!$B$34)))</f>
        <v>270.93500000000057</v>
      </c>
      <c r="Y56" s="57">
        <f>IF(AND(X56+Y$37&gt;$B$39,Y$37&lt;Y55),$B$39,IF(Y$37&lt;0,X56+Y$37/Constants!$B$34,IF(Y$37&gt;Y$39,X56+Y55*Constants!$B$34,X56+Y$37*Constants!$B$34)))</f>
        <v>268.11178571428627</v>
      </c>
      <c r="Z56" s="57">
        <f>IF(AND(Y56+Z$37&gt;$B$39,Z$37&lt;Z55),$B$39,IF(Z$37&lt;0,Y56+Z$37/Constants!$B$34,IF(Z$37&gt;Z$39,Y56+Z55*Constants!$B$34,Y56+Z$37*Constants!$B$34)))</f>
        <v>265.28857142857197</v>
      </c>
      <c r="AA56" s="57">
        <f>IF(AND(Z56+AA$37&gt;$B$39,AA$37&lt;AA55),$B$39,IF(AA$37&lt;0,Z56+AA$37/Constants!$B$34,IF(AA$37&gt;AA$39,Z56+AA55*Constants!$B$34,Z56+AA$37*Constants!$B$34)))</f>
        <v>264.25285714285769</v>
      </c>
      <c r="AB56" s="57">
        <f>IF(AND(AA56+AB$37&gt;$B$39,AB$37&lt;AB55),$B$39,IF(AB$37&lt;0,AA56+AB$37/Constants!$B$34,IF(AB$37&gt;AB$39,AA56+AB55*Constants!$B$34,AA56+AB$37*Constants!$B$34)))</f>
        <v>261.87729910714341</v>
      </c>
    </row>
    <row r="57" spans="2:28">
      <c r="C57" s="54" t="s">
        <v>82</v>
      </c>
      <c r="D57" s="60"/>
      <c r="E57" s="55">
        <f>IF(D58/$B$39&lt;Constants!$C$36,Constants!$B$36,IF(D58/$B$39&lt;Constants!$C$37,Constants!$B$37,IF(D58/$B$39&lt;Constants!$C$38,Constants!$B$38,IF(D58/$B$39&lt;Constants!$C$39,Constants!$B$39,IF(D58/$B$39&lt;Constants!$C$40,Constants!$B$40,IF(D58/$B$39&lt;Constants!$C$41,Constants!$B$41,IF(D58/$B$39&lt;Constants!$C$42,Constants!$B$42,IF(D58/$B$39&lt;Constants!$C$43,Constants!$B$43,IF(D58/$B$39&lt;Constants!$C$44,Constants!$B$44)))))))))</f>
        <v>76.05</v>
      </c>
      <c r="F57" s="55">
        <f>IF(E58/$B$39&lt;Constants!$C$36,Constants!$B$36,IF(E58/$B$39&lt;Constants!$C$37,Constants!$B$37,IF(E58/$B$39&lt;Constants!$C$38,Constants!$B$38,IF(E58/$B$39&lt;Constants!$C$39,Constants!$B$39,IF(E58/$B$39&lt;Constants!$C$40,Constants!$B$40,IF(E58/$B$39&lt;Constants!$C$41,Constants!$B$41,IF(E58/$B$39&lt;Constants!$C$42,Constants!$B$42,IF(E58/$B$39&lt;Constants!$C$43,Constants!$B$43,IF(E58/$B$39&lt;Constants!$C$44,Constants!$B$44)))))))))</f>
        <v>76.05</v>
      </c>
      <c r="G57" s="55">
        <f>IF(F58/$B$39&lt;Constants!$C$36,Constants!$B$36,IF(F58/$B$39&lt;Constants!$C$37,Constants!$B$37,IF(F58/$B$39&lt;Constants!$C$38,Constants!$B$38,IF(F58/$B$39&lt;Constants!$C$39,Constants!$B$39,IF(F58/$B$39&lt;Constants!$C$40,Constants!$B$40,IF(F58/$B$39&lt;Constants!$C$41,Constants!$B$41,IF(F58/$B$39&lt;Constants!$C$42,Constants!$B$42,IF(F58/$B$39&lt;Constants!$C$43,Constants!$B$43,IF(F58/$B$39&lt;Constants!$C$44,Constants!$B$44)))))))))</f>
        <v>76.05</v>
      </c>
      <c r="H57" s="55">
        <f>IF(G58/$B$39&lt;Constants!$C$36,Constants!$B$36,IF(G58/$B$39&lt;Constants!$C$37,Constants!$B$37,IF(G58/$B$39&lt;Constants!$C$38,Constants!$B$38,IF(G58/$B$39&lt;Constants!$C$39,Constants!$B$39,IF(G58/$B$39&lt;Constants!$C$40,Constants!$B$40,IF(G58/$B$39&lt;Constants!$C$41,Constants!$B$41,IF(G58/$B$39&lt;Constants!$C$42,Constants!$B$42,IF(G58/$B$39&lt;Constants!$C$43,Constants!$B$43,IF(G58/$B$39&lt;Constants!$C$44,Constants!$B$44)))))))))</f>
        <v>76.05</v>
      </c>
      <c r="I57" s="55">
        <f>IF(H58/$B$39&lt;Constants!$C$36,Constants!$B$36,IF(H58/$B$39&lt;Constants!$C$37,Constants!$B$37,IF(H58/$B$39&lt;Constants!$C$38,Constants!$B$38,IF(H58/$B$39&lt;Constants!$C$39,Constants!$B$39,IF(H58/$B$39&lt;Constants!$C$40,Constants!$B$40,IF(H58/$B$39&lt;Constants!$C$41,Constants!$B$41,IF(H58/$B$39&lt;Constants!$C$42,Constants!$B$42,IF(H58/$B$39&lt;Constants!$C$43,Constants!$B$43,IF(H58/$B$39&lt;Constants!$C$44,Constants!$B$44)))))))))</f>
        <v>76.05</v>
      </c>
      <c r="J57" s="55">
        <f>IF(I58/$B$39&lt;Constants!$C$36,Constants!$B$36,IF(I58/$B$39&lt;Constants!$C$37,Constants!$B$37,IF(I58/$B$39&lt;Constants!$C$38,Constants!$B$38,IF(I58/$B$39&lt;Constants!$C$39,Constants!$B$39,IF(I58/$B$39&lt;Constants!$C$40,Constants!$B$40,IF(I58/$B$39&lt;Constants!$C$41,Constants!$B$41,IF(I58/$B$39&lt;Constants!$C$42,Constants!$B$42,IF(I58/$B$39&lt;Constants!$C$43,Constants!$B$43,IF(I58/$B$39&lt;Constants!$C$44,Constants!$B$44)))))))))</f>
        <v>95.55</v>
      </c>
      <c r="K57" s="55">
        <f>IF(J58/$B$39&lt;Constants!$C$36,Constants!$B$36,IF(J58/$B$39&lt;Constants!$C$37,Constants!$B$37,IF(J58/$B$39&lt;Constants!$C$38,Constants!$B$38,IF(J58/$B$39&lt;Constants!$C$39,Constants!$B$39,IF(J58/$B$39&lt;Constants!$C$40,Constants!$B$40,IF(J58/$B$39&lt;Constants!$C$41,Constants!$B$41,IF(J58/$B$39&lt;Constants!$C$42,Constants!$B$42,IF(J58/$B$39&lt;Constants!$C$43,Constants!$B$43,IF(J58/$B$39&lt;Constants!$C$44,Constants!$B$44)))))))))</f>
        <v>95.55</v>
      </c>
      <c r="L57" s="55">
        <f>IF(K58/$B$39&lt;Constants!$C$36,Constants!$B$36,IF(K58/$B$39&lt;Constants!$C$37,Constants!$B$37,IF(K58/$B$39&lt;Constants!$C$38,Constants!$B$38,IF(K58/$B$39&lt;Constants!$C$39,Constants!$B$39,IF(K58/$B$39&lt;Constants!$C$40,Constants!$B$40,IF(K58/$B$39&lt;Constants!$C$41,Constants!$B$41,IF(K58/$B$39&lt;Constants!$C$42,Constants!$B$42,IF(K58/$B$39&lt;Constants!$C$43,Constants!$B$43,IF(K58/$B$39&lt;Constants!$C$44,Constants!$B$44)))))))))</f>
        <v>23.4</v>
      </c>
      <c r="M57" s="55">
        <f>IF(L58/$B$39&lt;Constants!$C$36,Constants!$B$36,IF(L58/$B$39&lt;Constants!$C$37,Constants!$B$37,IF(L58/$B$39&lt;Constants!$C$38,Constants!$B$38,IF(L58/$B$39&lt;Constants!$C$39,Constants!$B$39,IF(L58/$B$39&lt;Constants!$C$40,Constants!$B$40,IF(L58/$B$39&lt;Constants!$C$41,Constants!$B$41,IF(L58/$B$39&lt;Constants!$C$42,Constants!$B$42,IF(L58/$B$39&lt;Constants!$C$43,Constants!$B$43,IF(L58/$B$39&lt;Constants!$C$44,Constants!$B$44)))))))))</f>
        <v>23.4</v>
      </c>
      <c r="N57" s="55">
        <f>IF(M58/$B$39&lt;Constants!$C$36,Constants!$B$36,IF(M58/$B$39&lt;Constants!$C$37,Constants!$B$37,IF(M58/$B$39&lt;Constants!$C$38,Constants!$B$38,IF(M58/$B$39&lt;Constants!$C$39,Constants!$B$39,IF(M58/$B$39&lt;Constants!$C$40,Constants!$B$40,IF(M58/$B$39&lt;Constants!$C$41,Constants!$B$41,IF(M58/$B$39&lt;Constants!$C$42,Constants!$B$42,IF(M58/$B$39&lt;Constants!$C$43,Constants!$B$43,IF(M58/$B$39&lt;Constants!$C$44,Constants!$B$44)))))))))</f>
        <v>23.4</v>
      </c>
      <c r="O57" s="55">
        <f>IF(N58/$B$39&lt;Constants!$C$36,Constants!$B$36,IF(N58/$B$39&lt;Constants!$C$37,Constants!$B$37,IF(N58/$B$39&lt;Constants!$C$38,Constants!$B$38,IF(N58/$B$39&lt;Constants!$C$39,Constants!$B$39,IF(N58/$B$39&lt;Constants!$C$40,Constants!$B$40,IF(N58/$B$39&lt;Constants!$C$41,Constants!$B$41,IF(N58/$B$39&lt;Constants!$C$42,Constants!$B$42,IF(N58/$B$39&lt;Constants!$C$43,Constants!$B$43,IF(N58/$B$39&lt;Constants!$C$44,Constants!$B$44)))))))))</f>
        <v>23.4</v>
      </c>
      <c r="P57" s="55">
        <f>IF(O58/$B$39&lt;Constants!$C$36,Constants!$B$36,IF(O58/$B$39&lt;Constants!$C$37,Constants!$B$37,IF(O58/$B$39&lt;Constants!$C$38,Constants!$B$38,IF(O58/$B$39&lt;Constants!$C$39,Constants!$B$39,IF(O58/$B$39&lt;Constants!$C$40,Constants!$B$40,IF(O58/$B$39&lt;Constants!$C$41,Constants!$B$41,IF(O58/$B$39&lt;Constants!$C$42,Constants!$B$42,IF(O58/$B$39&lt;Constants!$C$43,Constants!$B$43,IF(O58/$B$39&lt;Constants!$C$44,Constants!$B$44)))))))))</f>
        <v>23.4</v>
      </c>
      <c r="Q57" s="55">
        <f>IF(P58/$B$39&lt;Constants!$C$36,Constants!$B$36,IF(P58/$B$39&lt;Constants!$C$37,Constants!$B$37,IF(P58/$B$39&lt;Constants!$C$38,Constants!$B$38,IF(P58/$B$39&lt;Constants!$C$39,Constants!$B$39,IF(P58/$B$39&lt;Constants!$C$40,Constants!$B$40,IF(P58/$B$39&lt;Constants!$C$41,Constants!$B$41,IF(P58/$B$39&lt;Constants!$C$42,Constants!$B$42,IF(P58/$B$39&lt;Constants!$C$43,Constants!$B$43,IF(P58/$B$39&lt;Constants!$C$44,Constants!$B$44)))))))))</f>
        <v>31.2</v>
      </c>
      <c r="R57" s="55">
        <f>IF(Q58/$B$39&lt;Constants!$C$36,Constants!$B$36,IF(Q58/$B$39&lt;Constants!$C$37,Constants!$B$37,IF(Q58/$B$39&lt;Constants!$C$38,Constants!$B$38,IF(Q58/$B$39&lt;Constants!$C$39,Constants!$B$39,IF(Q58/$B$39&lt;Constants!$C$40,Constants!$B$40,IF(Q58/$B$39&lt;Constants!$C$41,Constants!$B$41,IF(Q58/$B$39&lt;Constants!$C$42,Constants!$B$42,IF(Q58/$B$39&lt;Constants!$C$43,Constants!$B$43,IF(Q58/$B$39&lt;Constants!$C$44,Constants!$B$44)))))))))</f>
        <v>31.2</v>
      </c>
      <c r="S57" s="55">
        <f>IF(R58/$B$39&lt;Constants!$C$36,Constants!$B$36,IF(R58/$B$39&lt;Constants!$C$37,Constants!$B$37,IF(R58/$B$39&lt;Constants!$C$38,Constants!$B$38,IF(R58/$B$39&lt;Constants!$C$39,Constants!$B$39,IF(R58/$B$39&lt;Constants!$C$40,Constants!$B$40,IF(R58/$B$39&lt;Constants!$C$41,Constants!$B$41,IF(R58/$B$39&lt;Constants!$C$42,Constants!$B$42,IF(R58/$B$39&lt;Constants!$C$43,Constants!$B$43,IF(R58/$B$39&lt;Constants!$C$44,Constants!$B$44)))))))))</f>
        <v>31.2</v>
      </c>
      <c r="T57" s="55">
        <f>IF(S58/$B$39&lt;Constants!$C$36,Constants!$B$36,IF(S58/$B$39&lt;Constants!$C$37,Constants!$B$37,IF(S58/$B$39&lt;Constants!$C$38,Constants!$B$38,IF(S58/$B$39&lt;Constants!$C$39,Constants!$B$39,IF(S58/$B$39&lt;Constants!$C$40,Constants!$B$40,IF(S58/$B$39&lt;Constants!$C$41,Constants!$B$41,IF(S58/$B$39&lt;Constants!$C$42,Constants!$B$42,IF(S58/$B$39&lt;Constants!$C$43,Constants!$B$43,IF(S58/$B$39&lt;Constants!$C$44,Constants!$B$44)))))))))</f>
        <v>31.2</v>
      </c>
      <c r="U57" s="55">
        <f>IF(T58/$B$39&lt;Constants!$C$36,Constants!$B$36,IF(T58/$B$39&lt;Constants!$C$37,Constants!$B$37,IF(T58/$B$39&lt;Constants!$C$38,Constants!$B$38,IF(T58/$B$39&lt;Constants!$C$39,Constants!$B$39,IF(T58/$B$39&lt;Constants!$C$40,Constants!$B$40,IF(T58/$B$39&lt;Constants!$C$41,Constants!$B$41,IF(T58/$B$39&lt;Constants!$C$42,Constants!$B$42,IF(T58/$B$39&lt;Constants!$C$43,Constants!$B$43,IF(T58/$B$39&lt;Constants!$C$44,Constants!$B$44)))))))))</f>
        <v>31.2</v>
      </c>
      <c r="V57" s="55">
        <f>IF(U58/$B$39&lt;Constants!$C$36,Constants!$B$36,IF(U58/$B$39&lt;Constants!$C$37,Constants!$B$37,IF(U58/$B$39&lt;Constants!$C$38,Constants!$B$38,IF(U58/$B$39&lt;Constants!$C$39,Constants!$B$39,IF(U58/$B$39&lt;Constants!$C$40,Constants!$B$40,IF(U58/$B$39&lt;Constants!$C$41,Constants!$B$41,IF(U58/$B$39&lt;Constants!$C$42,Constants!$B$42,IF(U58/$B$39&lt;Constants!$C$43,Constants!$B$43,IF(U58/$B$39&lt;Constants!$C$44,Constants!$B$44)))))))))</f>
        <v>31.2</v>
      </c>
      <c r="W57" s="55">
        <f>IF(V58/$B$39&lt;Constants!$C$36,Constants!$B$36,IF(V58/$B$39&lt;Constants!$C$37,Constants!$B$37,IF(V58/$B$39&lt;Constants!$C$38,Constants!$B$38,IF(V58/$B$39&lt;Constants!$C$39,Constants!$B$39,IF(V58/$B$39&lt;Constants!$C$40,Constants!$B$40,IF(V58/$B$39&lt;Constants!$C$41,Constants!$B$41,IF(V58/$B$39&lt;Constants!$C$42,Constants!$B$42,IF(V58/$B$39&lt;Constants!$C$43,Constants!$B$43,IF(V58/$B$39&lt;Constants!$C$44,Constants!$B$44)))))))))</f>
        <v>31.2</v>
      </c>
      <c r="X57" s="55">
        <f>IF(W58/$B$39&lt;Constants!$C$36,Constants!$B$36,IF(W58/$B$39&lt;Constants!$C$37,Constants!$B$37,IF(W58/$B$39&lt;Constants!$C$38,Constants!$B$38,IF(W58/$B$39&lt;Constants!$C$39,Constants!$B$39,IF(W58/$B$39&lt;Constants!$C$40,Constants!$B$40,IF(W58/$B$39&lt;Constants!$C$41,Constants!$B$41,IF(W58/$B$39&lt;Constants!$C$42,Constants!$B$42,IF(W58/$B$39&lt;Constants!$C$43,Constants!$B$43,IF(W58/$B$39&lt;Constants!$C$44,Constants!$B$44)))))))))</f>
        <v>46.8</v>
      </c>
      <c r="Y57" s="55">
        <f>IF(X58/$B$39&lt;Constants!$C$36,Constants!$B$36,IF(X58/$B$39&lt;Constants!$C$37,Constants!$B$37,IF(X58/$B$39&lt;Constants!$C$38,Constants!$B$38,IF(X58/$B$39&lt;Constants!$C$39,Constants!$B$39,IF(X58/$B$39&lt;Constants!$C$40,Constants!$B$40,IF(X58/$B$39&lt;Constants!$C$41,Constants!$B$41,IF(X58/$B$39&lt;Constants!$C$42,Constants!$B$42,IF(X58/$B$39&lt;Constants!$C$43,Constants!$B$43,IF(X58/$B$39&lt;Constants!$C$44,Constants!$B$44)))))))))</f>
        <v>46.8</v>
      </c>
      <c r="Z57" s="55">
        <f>IF(Y58/$B$39&lt;Constants!$C$36,Constants!$B$36,IF(Y58/$B$39&lt;Constants!$C$37,Constants!$B$37,IF(Y58/$B$39&lt;Constants!$C$38,Constants!$B$38,IF(Y58/$B$39&lt;Constants!$C$39,Constants!$B$39,IF(Y58/$B$39&lt;Constants!$C$40,Constants!$B$40,IF(Y58/$B$39&lt;Constants!$C$41,Constants!$B$41,IF(Y58/$B$39&lt;Constants!$C$42,Constants!$B$42,IF(Y58/$B$39&lt;Constants!$C$43,Constants!$B$43,IF(Y58/$B$39&lt;Constants!$C$44,Constants!$B$44)))))))))</f>
        <v>46.8</v>
      </c>
      <c r="AA57" s="55">
        <f>IF(Z58/$B$39&lt;Constants!$C$36,Constants!$B$36,IF(Z58/$B$39&lt;Constants!$C$37,Constants!$B$37,IF(Z58/$B$39&lt;Constants!$C$38,Constants!$B$38,IF(Z58/$B$39&lt;Constants!$C$39,Constants!$B$39,IF(Z58/$B$39&lt;Constants!$C$40,Constants!$B$40,IF(Z58/$B$39&lt;Constants!$C$41,Constants!$B$41,IF(Z58/$B$39&lt;Constants!$C$42,Constants!$B$42,IF(Z58/$B$39&lt;Constants!$C$43,Constants!$B$43,IF(Z58/$B$39&lt;Constants!$C$44,Constants!$B$44)))))))))</f>
        <v>76.05</v>
      </c>
      <c r="AB57" s="55">
        <f>IF(AA58/$B$39&lt;Constants!$C$36,Constants!$B$36,IF(AA58/$B$39&lt;Constants!$C$37,Constants!$B$37,IF(AA58/$B$39&lt;Constants!$C$38,Constants!$B$38,IF(AA58/$B$39&lt;Constants!$C$39,Constants!$B$39,IF(AA58/$B$39&lt;Constants!$C$40,Constants!$B$40,IF(AA58/$B$39&lt;Constants!$C$41,Constants!$B$41,IF(AA58/$B$39&lt;Constants!$C$42,Constants!$B$42,IF(AA58/$B$39&lt;Constants!$C$43,Constants!$B$43,IF(AA58/$B$39&lt;Constants!$C$44,Constants!$B$44)))))))))</f>
        <v>76.05</v>
      </c>
    </row>
    <row r="58" spans="2:28">
      <c r="C58" s="60" t="s">
        <v>93</v>
      </c>
      <c r="D58" s="57">
        <f>AB56</f>
        <v>261.87729910714341</v>
      </c>
      <c r="E58" s="57">
        <f>IF(AND(D58+E$37&gt;$B$39,E$37&lt;E57),$B$39,IF(E$37&lt;0,D58+E$37/Constants!$B$34,IF(E$37&gt;E$39,D58+E57*Constants!$B$34,D58+E$37*Constants!$B$34)))</f>
        <v>259.80408482142911</v>
      </c>
      <c r="F58" s="57">
        <f>IF(AND(E58+F$37&gt;$B$39,F$37&lt;F57),$B$39,IF(F$37&lt;0,E58+F$37/Constants!$B$34,IF(F$37&gt;F$39,E58+F57*Constants!$B$34,E58+F$37*Constants!$B$34)))</f>
        <v>257.76837053571484</v>
      </c>
      <c r="G58" s="57">
        <f>IF(AND(F58+G$37&gt;$B$39,G$37&lt;G57),$B$39,IF(G$37&lt;0,F58+G$37/Constants!$B$34,IF(G$37&gt;G$39,F58+G57*Constants!$B$34,F58+G$37*Constants!$B$34)))</f>
        <v>255.73265625000056</v>
      </c>
      <c r="H58" s="57">
        <f>IF(AND(G58+H$37&gt;$B$39,H$37&lt;H57),$B$39,IF(H$37&lt;0,G58+H$37/Constants!$B$34,IF(H$37&gt;H$39,G58+H57*Constants!$B$34,G58+H$37*Constants!$B$34)))</f>
        <v>253.69694196428628</v>
      </c>
      <c r="I58" s="57">
        <f>IF(AND(H58+I$37&gt;$B$39,I$37&lt;I57),$B$39,IF(I$37&lt;0,H58+I$37/Constants!$B$34,IF(I$37&gt;I$39,H58+I57*Constants!$B$34,H58+I$37*Constants!$B$34)))</f>
        <v>252.786227678572</v>
      </c>
      <c r="J58" s="57">
        <f>IF(AND(I58+J$37&gt;$B$39,J$37&lt;J57),$B$39,IF(J$37&lt;0,I58+J$37/Constants!$B$34,IF(J$37&gt;J$39,I58+J57*Constants!$B$34,I58+J$37*Constants!$B$34)))</f>
        <v>251.87551339285773</v>
      </c>
      <c r="K58" s="57">
        <f>IF(AND(J58+K$37&gt;$B$39,K$37&lt;K57),$B$39,IF(K$37&lt;0,J58+K$37/Constants!$B$34,IF(K$37&gt;K$39,J58+K57*Constants!$B$34,J58+K$37*Constants!$B$34)))</f>
        <v>328.31551339285772</v>
      </c>
      <c r="L58" s="57">
        <f>IF(AND(K58+L$37&gt;$B$39,L$37&lt;L57),$B$39,IF(L$37&lt;0,K58+L$37/Constants!$B$34,IF(L$37&gt;L$39,K58+L57*Constants!$B$34,K58+L$37*Constants!$B$34)))</f>
        <v>314.89438244047676</v>
      </c>
      <c r="M58" s="57">
        <f>IF(AND(L58+M$37&gt;$B$39,M$37&lt;M57),$B$39,IF(M$37&lt;0,L58+M$37/Constants!$B$34,IF(M$37&gt;M$39,L58+M57*Constants!$B$34,L58+M$37*Constants!$B$34)))</f>
        <v>313.98366815476248</v>
      </c>
      <c r="N58" s="57">
        <f>IF(AND(M58+N$37&gt;$B$39,N$37&lt;N57),$B$39,IF(N$37&lt;0,M58+N$37/Constants!$B$34,IF(N$37&gt;N$39,M58+N57*Constants!$B$34,M58+N$37*Constants!$B$34)))</f>
        <v>313.07295386904821</v>
      </c>
      <c r="O58" s="57">
        <f>IF(AND(N58+O$37&gt;$B$39,O$37&lt;O57),$B$39,IF(O$37&lt;0,N58+O$37/Constants!$B$34,IF(O$37&gt;O$39,N58+O57*Constants!$B$34,N58+O$37*Constants!$B$34)))</f>
        <v>312.16223958333393</v>
      </c>
      <c r="P58" s="57">
        <f>IF(AND(O58+P$37&gt;$B$39,P$37&lt;P57),$B$39,IF(P$37&lt;0,O58+P$37/Constants!$B$34,IF(P$37&gt;P$39,O58+P57*Constants!$B$34,O58+P$37*Constants!$B$34)))</f>
        <v>311.25152529761965</v>
      </c>
      <c r="Q58" s="57">
        <f>IF(AND(P58+Q$37&gt;$B$39,Q$37&lt;Q57),$B$39,IF(Q$37&lt;0,P58+Q$37/Constants!$B$34,IF(Q$37&gt;Q$39,P58+Q57*Constants!$B$34,P58+Q$37*Constants!$B$34)))</f>
        <v>298.84185267857202</v>
      </c>
      <c r="R58" s="57">
        <f>IF(AND(Q58+R$37&gt;$B$39,R$37&lt;R57),$B$39,IF(R$37&lt;0,Q58+R$37/Constants!$B$34,IF(R$37&gt;R$39,Q58+R57*Constants!$B$34,Q58+R$37*Constants!$B$34)))</f>
        <v>298.18113839285775</v>
      </c>
      <c r="S58" s="57">
        <f>IF(AND(R58+S$37&gt;$B$39,S$37&lt;S57),$B$39,IF(S$37&lt;0,R58+S$37/Constants!$B$34,IF(S$37&gt;S$39,R58+S57*Constants!$B$34,R58+S$37*Constants!$B$34)))</f>
        <v>297.52042410714347</v>
      </c>
      <c r="T58" s="57">
        <f>IF(AND(S58+T$37&gt;$B$39,T$37&lt;T57),$B$39,IF(T$37&lt;0,S58+T$37/Constants!$B$34,IF(T$37&gt;T$39,S58+T57*Constants!$B$34,S58+T$37*Constants!$B$34)))</f>
        <v>296.85970982142919</v>
      </c>
      <c r="U58" s="57">
        <f>IF(AND(T58+U$37&gt;$B$39,U$37&lt;U57),$B$39,IF(U$37&lt;0,T58+U$37/Constants!$B$34,IF(U$37&gt;U$39,T58+U57*Constants!$B$34,T58+U$37*Constants!$B$34)))</f>
        <v>296.19899553571491</v>
      </c>
      <c r="V58" s="57">
        <f>IF(AND(U58+V$37&gt;$B$39,V$37&lt;V57),$B$39,IF(V$37&lt;0,U58+V$37/Constants!$B$34,IF(V$37&gt;V$39,U58+V57*Constants!$B$34,U58+V$37*Constants!$B$34)))</f>
        <v>293.78828125000064</v>
      </c>
      <c r="W58" s="57">
        <f>IF(AND(V58+W$37&gt;$B$39,W$37&lt;W57),$B$39,IF(W$37&lt;0,V58+W$37/Constants!$B$34,IF(W$37&gt;W$39,V58+W57*Constants!$B$34,V58+W$37*Constants!$B$34)))</f>
        <v>280.922358630953</v>
      </c>
      <c r="X58" s="57">
        <f>IF(AND(W58+X$37&gt;$B$39,X$37&lt;X57),$B$39,IF(X$37&lt;0,W58+X$37/Constants!$B$34,IF(X$37&gt;X$39,W58+X57*Constants!$B$34,W58+X$37*Constants!$B$34)))</f>
        <v>277.93247767857207</v>
      </c>
      <c r="Y58" s="57">
        <f>IF(AND(X58+Y$37&gt;$B$39,Y$37&lt;Y57),$B$39,IF(Y$37&lt;0,X58+Y$37/Constants!$B$34,IF(Y$37&gt;Y$39,X58+Y57*Constants!$B$34,X58+Y$37*Constants!$B$34)))</f>
        <v>275.10926339285777</v>
      </c>
      <c r="Z58" s="57">
        <f>IF(AND(Y58+Z$37&gt;$B$39,Z$37&lt;Z57),$B$39,IF(Z$37&lt;0,Y58+Z$37/Constants!$B$34,IF(Z$37&gt;Z$39,Y58+Z57*Constants!$B$34,Y58+Z$37*Constants!$B$34)))</f>
        <v>272.28604910714347</v>
      </c>
      <c r="AA58" s="57">
        <f>IF(AND(Z58+AA$37&gt;$B$39,AA$37&lt;AA57),$B$39,IF(AA$37&lt;0,Z58+AA$37/Constants!$B$34,IF(AA$37&gt;AA$39,Z58+AA57*Constants!$B$34,Z58+AA$37*Constants!$B$34)))</f>
        <v>271.25033482142919</v>
      </c>
      <c r="AB58" s="57">
        <f>IF(AND(AA58+AB$37&gt;$B$39,AB$37&lt;AB57),$B$39,IF(AB$37&lt;0,AA58+AB$37/Constants!$B$34,IF(AB$37&gt;AB$39,AA58+AB57*Constants!$B$34,AA58+AB$37*Constants!$B$34)))</f>
        <v>268.87477678571491</v>
      </c>
    </row>
    <row r="59" spans="2:28">
      <c r="C59" s="54" t="s">
        <v>82</v>
      </c>
      <c r="D59" s="60"/>
      <c r="E59" s="55">
        <f>IF(D60/$B$39&lt;Constants!$C$36,Constants!$B$36,IF(D60/$B$39&lt;Constants!$C$37,Constants!$B$37,IF(D60/$B$39&lt;Constants!$C$38,Constants!$B$38,IF(D60/$B$39&lt;Constants!$C$39,Constants!$B$39,IF(D60/$B$39&lt;Constants!$C$40,Constants!$B$40,IF(D60/$B$39&lt;Constants!$C$41,Constants!$B$41,IF(D60/$B$39&lt;Constants!$C$42,Constants!$B$42,IF(D60/$B$39&lt;Constants!$C$43,Constants!$B$43,IF(D60/$B$39&lt;Constants!$C$44,Constants!$B$44)))))))))</f>
        <v>76.05</v>
      </c>
      <c r="F59" s="55">
        <f>IF(E60/$B$39&lt;Constants!$C$36,Constants!$B$36,IF(E60/$B$39&lt;Constants!$C$37,Constants!$B$37,IF(E60/$B$39&lt;Constants!$C$38,Constants!$B$38,IF(E60/$B$39&lt;Constants!$C$39,Constants!$B$39,IF(E60/$B$39&lt;Constants!$C$40,Constants!$B$40,IF(E60/$B$39&lt;Constants!$C$41,Constants!$B$41,IF(E60/$B$39&lt;Constants!$C$42,Constants!$B$42,IF(E60/$B$39&lt;Constants!$C$43,Constants!$B$43,IF(E60/$B$39&lt;Constants!$C$44,Constants!$B$44)))))))))</f>
        <v>76.05</v>
      </c>
      <c r="G59" s="55">
        <f>IF(F60/$B$39&lt;Constants!$C$36,Constants!$B$36,IF(F60/$B$39&lt;Constants!$C$37,Constants!$B$37,IF(F60/$B$39&lt;Constants!$C$38,Constants!$B$38,IF(F60/$B$39&lt;Constants!$C$39,Constants!$B$39,IF(F60/$B$39&lt;Constants!$C$40,Constants!$B$40,IF(F60/$B$39&lt;Constants!$C$41,Constants!$B$41,IF(F60/$B$39&lt;Constants!$C$42,Constants!$B$42,IF(F60/$B$39&lt;Constants!$C$43,Constants!$B$43,IF(F60/$B$39&lt;Constants!$C$44,Constants!$B$44)))))))))</f>
        <v>76.05</v>
      </c>
      <c r="H59" s="55">
        <f>IF(G60/$B$39&lt;Constants!$C$36,Constants!$B$36,IF(G60/$B$39&lt;Constants!$C$37,Constants!$B$37,IF(G60/$B$39&lt;Constants!$C$38,Constants!$B$38,IF(G60/$B$39&lt;Constants!$C$39,Constants!$B$39,IF(G60/$B$39&lt;Constants!$C$40,Constants!$B$40,IF(G60/$B$39&lt;Constants!$C$41,Constants!$B$41,IF(G60/$B$39&lt;Constants!$C$42,Constants!$B$42,IF(G60/$B$39&lt;Constants!$C$43,Constants!$B$43,IF(G60/$B$39&lt;Constants!$C$44,Constants!$B$44)))))))))</f>
        <v>76.05</v>
      </c>
      <c r="I59" s="55">
        <f>IF(H60/$B$39&lt;Constants!$C$36,Constants!$B$36,IF(H60/$B$39&lt;Constants!$C$37,Constants!$B$37,IF(H60/$B$39&lt;Constants!$C$38,Constants!$B$38,IF(H60/$B$39&lt;Constants!$C$39,Constants!$B$39,IF(H60/$B$39&lt;Constants!$C$40,Constants!$B$40,IF(H60/$B$39&lt;Constants!$C$41,Constants!$B$41,IF(H60/$B$39&lt;Constants!$C$42,Constants!$B$42,IF(H60/$B$39&lt;Constants!$C$43,Constants!$B$43,IF(H60/$B$39&lt;Constants!$C$44,Constants!$B$44)))))))))</f>
        <v>76.05</v>
      </c>
      <c r="J59" s="55">
        <f>IF(I60/$B$39&lt;Constants!$C$36,Constants!$B$36,IF(I60/$B$39&lt;Constants!$C$37,Constants!$B$37,IF(I60/$B$39&lt;Constants!$C$38,Constants!$B$38,IF(I60/$B$39&lt;Constants!$C$39,Constants!$B$39,IF(I60/$B$39&lt;Constants!$C$40,Constants!$B$40,IF(I60/$B$39&lt;Constants!$C$41,Constants!$B$41,IF(I60/$B$39&lt;Constants!$C$42,Constants!$B$42,IF(I60/$B$39&lt;Constants!$C$43,Constants!$B$43,IF(I60/$B$39&lt;Constants!$C$44,Constants!$B$44)))))))))</f>
        <v>76.05</v>
      </c>
      <c r="K59" s="55">
        <f>IF(J60/$B$39&lt;Constants!$C$36,Constants!$B$36,IF(J60/$B$39&lt;Constants!$C$37,Constants!$B$37,IF(J60/$B$39&lt;Constants!$C$38,Constants!$B$38,IF(J60/$B$39&lt;Constants!$C$39,Constants!$B$39,IF(J60/$B$39&lt;Constants!$C$40,Constants!$B$40,IF(J60/$B$39&lt;Constants!$C$41,Constants!$B$41,IF(J60/$B$39&lt;Constants!$C$42,Constants!$B$42,IF(J60/$B$39&lt;Constants!$C$43,Constants!$B$43,IF(J60/$B$39&lt;Constants!$C$44,Constants!$B$44)))))))))</f>
        <v>76.05</v>
      </c>
      <c r="L59" s="55">
        <f>IF(K60/$B$39&lt;Constants!$C$36,Constants!$B$36,IF(K60/$B$39&lt;Constants!$C$37,Constants!$B$37,IF(K60/$B$39&lt;Constants!$C$38,Constants!$B$38,IF(K60/$B$39&lt;Constants!$C$39,Constants!$B$39,IF(K60/$B$39&lt;Constants!$C$40,Constants!$B$40,IF(K60/$B$39&lt;Constants!$C$41,Constants!$B$41,IF(K60/$B$39&lt;Constants!$C$42,Constants!$B$42,IF(K60/$B$39&lt;Constants!$C$43,Constants!$B$43,IF(K60/$B$39&lt;Constants!$C$44,Constants!$B$44)))))))))</f>
        <v>23.4</v>
      </c>
      <c r="M59" s="55">
        <f>IF(L60/$B$39&lt;Constants!$C$36,Constants!$B$36,IF(L60/$B$39&lt;Constants!$C$37,Constants!$B$37,IF(L60/$B$39&lt;Constants!$C$38,Constants!$B$38,IF(L60/$B$39&lt;Constants!$C$39,Constants!$B$39,IF(L60/$B$39&lt;Constants!$C$40,Constants!$B$40,IF(L60/$B$39&lt;Constants!$C$41,Constants!$B$41,IF(L60/$B$39&lt;Constants!$C$42,Constants!$B$42,IF(L60/$B$39&lt;Constants!$C$43,Constants!$B$43,IF(L60/$B$39&lt;Constants!$C$44,Constants!$B$44)))))))))</f>
        <v>31.2</v>
      </c>
      <c r="N59" s="55">
        <f>IF(M60/$B$39&lt;Constants!$C$36,Constants!$B$36,IF(M60/$B$39&lt;Constants!$C$37,Constants!$B$37,IF(M60/$B$39&lt;Constants!$C$38,Constants!$B$38,IF(M60/$B$39&lt;Constants!$C$39,Constants!$B$39,IF(M60/$B$39&lt;Constants!$C$40,Constants!$B$40,IF(M60/$B$39&lt;Constants!$C$41,Constants!$B$41,IF(M60/$B$39&lt;Constants!$C$42,Constants!$B$42,IF(M60/$B$39&lt;Constants!$C$43,Constants!$B$43,IF(M60/$B$39&lt;Constants!$C$44,Constants!$B$44)))))))))</f>
        <v>31.2</v>
      </c>
      <c r="O59" s="55">
        <f>IF(N60/$B$39&lt;Constants!$C$36,Constants!$B$36,IF(N60/$B$39&lt;Constants!$C$37,Constants!$B$37,IF(N60/$B$39&lt;Constants!$C$38,Constants!$B$38,IF(N60/$B$39&lt;Constants!$C$39,Constants!$B$39,IF(N60/$B$39&lt;Constants!$C$40,Constants!$B$40,IF(N60/$B$39&lt;Constants!$C$41,Constants!$B$41,IF(N60/$B$39&lt;Constants!$C$42,Constants!$B$42,IF(N60/$B$39&lt;Constants!$C$43,Constants!$B$43,IF(N60/$B$39&lt;Constants!$C$44,Constants!$B$44)))))))))</f>
        <v>31.2</v>
      </c>
      <c r="P59" s="55">
        <f>IF(O60/$B$39&lt;Constants!$C$36,Constants!$B$36,IF(O60/$B$39&lt;Constants!$C$37,Constants!$B$37,IF(O60/$B$39&lt;Constants!$C$38,Constants!$B$38,IF(O60/$B$39&lt;Constants!$C$39,Constants!$B$39,IF(O60/$B$39&lt;Constants!$C$40,Constants!$B$40,IF(O60/$B$39&lt;Constants!$C$41,Constants!$B$41,IF(O60/$B$39&lt;Constants!$C$42,Constants!$B$42,IF(O60/$B$39&lt;Constants!$C$43,Constants!$B$43,IF(O60/$B$39&lt;Constants!$C$44,Constants!$B$44)))))))))</f>
        <v>31.2</v>
      </c>
      <c r="Q59" s="55">
        <f>IF(P60/$B$39&lt;Constants!$C$36,Constants!$B$36,IF(P60/$B$39&lt;Constants!$C$37,Constants!$B$37,IF(P60/$B$39&lt;Constants!$C$38,Constants!$B$38,IF(P60/$B$39&lt;Constants!$C$39,Constants!$B$39,IF(P60/$B$39&lt;Constants!$C$40,Constants!$B$40,IF(P60/$B$39&lt;Constants!$C$41,Constants!$B$41,IF(P60/$B$39&lt;Constants!$C$42,Constants!$B$42,IF(P60/$B$39&lt;Constants!$C$43,Constants!$B$43,IF(P60/$B$39&lt;Constants!$C$44,Constants!$B$44)))))))))</f>
        <v>31.2</v>
      </c>
      <c r="R59" s="55">
        <f>IF(Q60/$B$39&lt;Constants!$C$36,Constants!$B$36,IF(Q60/$B$39&lt;Constants!$C$37,Constants!$B$37,IF(Q60/$B$39&lt;Constants!$C$38,Constants!$B$38,IF(Q60/$B$39&lt;Constants!$C$39,Constants!$B$39,IF(Q60/$B$39&lt;Constants!$C$40,Constants!$B$40,IF(Q60/$B$39&lt;Constants!$C$41,Constants!$B$41,IF(Q60/$B$39&lt;Constants!$C$42,Constants!$B$42,IF(Q60/$B$39&lt;Constants!$C$43,Constants!$B$43,IF(Q60/$B$39&lt;Constants!$C$44,Constants!$B$44)))))))))</f>
        <v>46.8</v>
      </c>
      <c r="S59" s="55">
        <f>IF(R60/$B$39&lt;Constants!$C$36,Constants!$B$36,IF(R60/$B$39&lt;Constants!$C$37,Constants!$B$37,IF(R60/$B$39&lt;Constants!$C$38,Constants!$B$38,IF(R60/$B$39&lt;Constants!$C$39,Constants!$B$39,IF(R60/$B$39&lt;Constants!$C$40,Constants!$B$40,IF(R60/$B$39&lt;Constants!$C$41,Constants!$B$41,IF(R60/$B$39&lt;Constants!$C$42,Constants!$B$42,IF(R60/$B$39&lt;Constants!$C$43,Constants!$B$43,IF(R60/$B$39&lt;Constants!$C$44,Constants!$B$44)))))))))</f>
        <v>46.8</v>
      </c>
      <c r="T59" s="55">
        <f>IF(S60/$B$39&lt;Constants!$C$36,Constants!$B$36,IF(S60/$B$39&lt;Constants!$C$37,Constants!$B$37,IF(S60/$B$39&lt;Constants!$C$38,Constants!$B$38,IF(S60/$B$39&lt;Constants!$C$39,Constants!$B$39,IF(S60/$B$39&lt;Constants!$C$40,Constants!$B$40,IF(S60/$B$39&lt;Constants!$C$41,Constants!$B$41,IF(S60/$B$39&lt;Constants!$C$42,Constants!$B$42,IF(S60/$B$39&lt;Constants!$C$43,Constants!$B$43,IF(S60/$B$39&lt;Constants!$C$44,Constants!$B$44)))))))))</f>
        <v>46.8</v>
      </c>
      <c r="U59" s="55">
        <f>IF(T60/$B$39&lt;Constants!$C$36,Constants!$B$36,IF(T60/$B$39&lt;Constants!$C$37,Constants!$B$37,IF(T60/$B$39&lt;Constants!$C$38,Constants!$B$38,IF(T60/$B$39&lt;Constants!$C$39,Constants!$B$39,IF(T60/$B$39&lt;Constants!$C$40,Constants!$B$40,IF(T60/$B$39&lt;Constants!$C$41,Constants!$B$41,IF(T60/$B$39&lt;Constants!$C$42,Constants!$B$42,IF(T60/$B$39&lt;Constants!$C$43,Constants!$B$43,IF(T60/$B$39&lt;Constants!$C$44,Constants!$B$44)))))))))</f>
        <v>46.8</v>
      </c>
      <c r="V59" s="55">
        <f>IF(U60/$B$39&lt;Constants!$C$36,Constants!$B$36,IF(U60/$B$39&lt;Constants!$C$37,Constants!$B$37,IF(U60/$B$39&lt;Constants!$C$38,Constants!$B$38,IF(U60/$B$39&lt;Constants!$C$39,Constants!$B$39,IF(U60/$B$39&lt;Constants!$C$40,Constants!$B$40,IF(U60/$B$39&lt;Constants!$C$41,Constants!$B$41,IF(U60/$B$39&lt;Constants!$C$42,Constants!$B$42,IF(U60/$B$39&lt;Constants!$C$43,Constants!$B$43,IF(U60/$B$39&lt;Constants!$C$44,Constants!$B$44)))))))))</f>
        <v>46.8</v>
      </c>
      <c r="W59" s="55">
        <f>IF(V60/$B$39&lt;Constants!$C$36,Constants!$B$36,IF(V60/$B$39&lt;Constants!$C$37,Constants!$B$37,IF(V60/$B$39&lt;Constants!$C$38,Constants!$B$38,IF(V60/$B$39&lt;Constants!$C$39,Constants!$B$39,IF(V60/$B$39&lt;Constants!$C$40,Constants!$B$40,IF(V60/$B$39&lt;Constants!$C$41,Constants!$B$41,IF(V60/$B$39&lt;Constants!$C$42,Constants!$B$42,IF(V60/$B$39&lt;Constants!$C$43,Constants!$B$43,IF(V60/$B$39&lt;Constants!$C$44,Constants!$B$44)))))))))</f>
        <v>46.8</v>
      </c>
      <c r="X59" s="55">
        <f>IF(W60/$B$39&lt;Constants!$C$36,Constants!$B$36,IF(W60/$B$39&lt;Constants!$C$37,Constants!$B$37,IF(W60/$B$39&lt;Constants!$C$38,Constants!$B$38,IF(W60/$B$39&lt;Constants!$C$39,Constants!$B$39,IF(W60/$B$39&lt;Constants!$C$40,Constants!$B$40,IF(W60/$B$39&lt;Constants!$C$41,Constants!$B$41,IF(W60/$B$39&lt;Constants!$C$42,Constants!$B$42,IF(W60/$B$39&lt;Constants!$C$43,Constants!$B$43,IF(W60/$B$39&lt;Constants!$C$44,Constants!$B$44)))))))))</f>
        <v>76.05</v>
      </c>
      <c r="Y59" s="55">
        <f>IF(X60/$B$39&lt;Constants!$C$36,Constants!$B$36,IF(X60/$B$39&lt;Constants!$C$37,Constants!$B$37,IF(X60/$B$39&lt;Constants!$C$38,Constants!$B$38,IF(X60/$B$39&lt;Constants!$C$39,Constants!$B$39,IF(X60/$B$39&lt;Constants!$C$40,Constants!$B$40,IF(X60/$B$39&lt;Constants!$C$41,Constants!$B$41,IF(X60/$B$39&lt;Constants!$C$42,Constants!$B$42,IF(X60/$B$39&lt;Constants!$C$43,Constants!$B$43,IF(X60/$B$39&lt;Constants!$C$44,Constants!$B$44)))))))))</f>
        <v>76.05</v>
      </c>
      <c r="Z59" s="55">
        <f>IF(Y60/$B$39&lt;Constants!$C$36,Constants!$B$36,IF(Y60/$B$39&lt;Constants!$C$37,Constants!$B$37,IF(Y60/$B$39&lt;Constants!$C$38,Constants!$B$38,IF(Y60/$B$39&lt;Constants!$C$39,Constants!$B$39,IF(Y60/$B$39&lt;Constants!$C$40,Constants!$B$40,IF(Y60/$B$39&lt;Constants!$C$41,Constants!$B$41,IF(Y60/$B$39&lt;Constants!$C$42,Constants!$B$42,IF(Y60/$B$39&lt;Constants!$C$43,Constants!$B$43,IF(Y60/$B$39&lt;Constants!$C$44,Constants!$B$44)))))))))</f>
        <v>76.05</v>
      </c>
      <c r="AA59" s="55">
        <f>IF(Z60/$B$39&lt;Constants!$C$36,Constants!$B$36,IF(Z60/$B$39&lt;Constants!$C$37,Constants!$B$37,IF(Z60/$B$39&lt;Constants!$C$38,Constants!$B$38,IF(Z60/$B$39&lt;Constants!$C$39,Constants!$B$39,IF(Z60/$B$39&lt;Constants!$C$40,Constants!$B$40,IF(Z60/$B$39&lt;Constants!$C$41,Constants!$B$41,IF(Z60/$B$39&lt;Constants!$C$42,Constants!$B$42,IF(Z60/$B$39&lt;Constants!$C$43,Constants!$B$43,IF(Z60/$B$39&lt;Constants!$C$44,Constants!$B$44)))))))))</f>
        <v>76.05</v>
      </c>
      <c r="AB59" s="55">
        <f>IF(AA60/$B$39&lt;Constants!$C$36,Constants!$B$36,IF(AA60/$B$39&lt;Constants!$C$37,Constants!$B$37,IF(AA60/$B$39&lt;Constants!$C$38,Constants!$B$38,IF(AA60/$B$39&lt;Constants!$C$39,Constants!$B$39,IF(AA60/$B$39&lt;Constants!$C$40,Constants!$B$40,IF(AA60/$B$39&lt;Constants!$C$41,Constants!$B$41,IF(AA60/$B$39&lt;Constants!$C$42,Constants!$B$42,IF(AA60/$B$39&lt;Constants!$C$43,Constants!$B$43,IF(AA60/$B$39&lt;Constants!$C$44,Constants!$B$44)))))))))</f>
        <v>76.05</v>
      </c>
    </row>
    <row r="60" spans="2:28">
      <c r="C60" s="60" t="s">
        <v>94</v>
      </c>
      <c r="D60" s="57">
        <f>AB58</f>
        <v>268.87477678571491</v>
      </c>
      <c r="E60" s="57">
        <f>IF(AND(D60+E$37&gt;$B$39,E$37&lt;E59),$B$39,IF(E$37&lt;0,D60+E$37/Constants!$B$34,IF(E$37&gt;E$39,D60+E59*Constants!$B$34,D60+E$37*Constants!$B$34)))</f>
        <v>266.80156250000061</v>
      </c>
      <c r="F60" s="57">
        <f>IF(AND(E60+F$37&gt;$B$39,F$37&lt;F59),$B$39,IF(F$37&lt;0,E60+F$37/Constants!$B$34,IF(F$37&gt;F$39,E60+F59*Constants!$B$34,E60+F$37*Constants!$B$34)))</f>
        <v>264.76584821428634</v>
      </c>
      <c r="G60" s="57">
        <f>IF(AND(F60+G$37&gt;$B$39,G$37&lt;G59),$B$39,IF(G$37&lt;0,F60+G$37/Constants!$B$34,IF(G$37&gt;G$39,F60+G59*Constants!$B$34,F60+G$37*Constants!$B$34)))</f>
        <v>262.73013392857206</v>
      </c>
      <c r="H60" s="57">
        <f>IF(AND(G60+H$37&gt;$B$39,H$37&lt;H59),$B$39,IF(H$37&lt;0,G60+H$37/Constants!$B$34,IF(H$37&gt;H$39,G60+H59*Constants!$B$34,G60+H$37*Constants!$B$34)))</f>
        <v>260.69441964285778</v>
      </c>
      <c r="I60" s="57">
        <f>IF(AND(H60+I$37&gt;$B$39,I$37&lt;I59),$B$39,IF(I$37&lt;0,H60+I$37/Constants!$B$34,IF(I$37&gt;I$39,H60+I59*Constants!$B$34,H60+I$37*Constants!$B$34)))</f>
        <v>259.7837053571435</v>
      </c>
      <c r="J60" s="57">
        <f>IF(AND(I60+J$37&gt;$B$39,J$37&lt;J59),$B$39,IF(J$37&lt;0,I60+J$37/Constants!$B$34,IF(J$37&gt;J$39,I60+J59*Constants!$B$34,I60+J$37*Constants!$B$34)))</f>
        <v>258.87299107142923</v>
      </c>
      <c r="K60" s="57">
        <f>IF(AND(J60+K$37&gt;$B$39,K$37&lt;K59),$B$39,IF(K$37&lt;0,J60+K$37/Constants!$B$34,IF(K$37&gt;K$39,J60+K59*Constants!$B$34,J60+K$37*Constants!$B$34)))</f>
        <v>319.7129910714292</v>
      </c>
      <c r="L60" s="57">
        <f>IF(AND(K60+L$37&gt;$B$39,L$37&lt;L59),$B$39,IF(L$37&lt;0,K60+L$37/Constants!$B$34,IF(L$37&gt;L$39,K60+L59*Constants!$B$34,K60+L$37*Constants!$B$34)))</f>
        <v>306.29186011904824</v>
      </c>
      <c r="M60" s="57">
        <f>IF(AND(L60+M$37&gt;$B$39,M$37&lt;M59),$B$39,IF(M$37&lt;0,L60+M$37/Constants!$B$34,IF(M$37&gt;M$39,L60+M59*Constants!$B$34,L60+M$37*Constants!$B$34)))</f>
        <v>305.38114583333396</v>
      </c>
      <c r="N60" s="57">
        <f>IF(AND(M60+N$37&gt;$B$39,N$37&lt;N59),$B$39,IF(N$37&lt;0,M60+N$37/Constants!$B$34,IF(N$37&gt;N$39,M60+N59*Constants!$B$34,M60+N$37*Constants!$B$34)))</f>
        <v>304.47043154761968</v>
      </c>
      <c r="O60" s="57">
        <f>IF(AND(N60+O$37&gt;$B$39,O$37&lt;O59),$B$39,IF(O$37&lt;0,N60+O$37/Constants!$B$34,IF(O$37&gt;O$39,N60+O59*Constants!$B$34,N60+O$37*Constants!$B$34)))</f>
        <v>303.5597172619054</v>
      </c>
      <c r="P60" s="57">
        <f>IF(AND(O60+P$37&gt;$B$39,P$37&lt;P59),$B$39,IF(P$37&lt;0,O60+P$37/Constants!$B$34,IF(P$37&gt;P$39,O60+P59*Constants!$B$34,O60+P$37*Constants!$B$34)))</f>
        <v>302.64900297619113</v>
      </c>
      <c r="Q60" s="57">
        <f>IF(AND(P60+Q$37&gt;$B$39,Q$37&lt;Q59),$B$39,IF(Q$37&lt;0,P60+Q$37/Constants!$B$34,IF(Q$37&gt;Q$39,P60+Q59*Constants!$B$34,P60+Q$37*Constants!$B$34)))</f>
        <v>290.2393303571435</v>
      </c>
      <c r="R60" s="57">
        <f>IF(AND(Q60+R$37&gt;$B$39,R$37&lt;R59),$B$39,IF(R$37&lt;0,Q60+R$37/Constants!$B$34,IF(R$37&gt;R$39,Q60+R59*Constants!$B$34,Q60+R$37*Constants!$B$34)))</f>
        <v>289.57861607142922</v>
      </c>
      <c r="S60" s="57">
        <f>IF(AND(R60+S$37&gt;$B$39,S$37&lt;S59),$B$39,IF(S$37&lt;0,R60+S$37/Constants!$B$34,IF(S$37&gt;S$39,R60+S59*Constants!$B$34,R60+S$37*Constants!$B$34)))</f>
        <v>288.91790178571495</v>
      </c>
      <c r="T60" s="57">
        <f>IF(AND(S60+T$37&gt;$B$39,T$37&lt;T59),$B$39,IF(T$37&lt;0,S60+T$37/Constants!$B$34,IF(T$37&gt;T$39,S60+T59*Constants!$B$34,S60+T$37*Constants!$B$34)))</f>
        <v>288.25718750000067</v>
      </c>
      <c r="U60" s="57">
        <f>IF(AND(T60+U$37&gt;$B$39,U$37&lt;U59),$B$39,IF(U$37&lt;0,T60+U$37/Constants!$B$34,IF(U$37&gt;U$39,T60+U59*Constants!$B$34,T60+U$37*Constants!$B$34)))</f>
        <v>287.59647321428639</v>
      </c>
      <c r="V60" s="57">
        <f>IF(AND(U60+V$37&gt;$B$39,V$37&lt;V59),$B$39,IF(V$37&lt;0,U60+V$37/Constants!$B$34,IF(V$37&gt;V$39,U60+V59*Constants!$B$34,U60+V$37*Constants!$B$34)))</f>
        <v>285.18575892857211</v>
      </c>
      <c r="W60" s="57">
        <f>IF(AND(V60+W$37&gt;$B$39,W$37&lt;W59),$B$39,IF(W$37&lt;0,V60+W$37/Constants!$B$34,IF(W$37&gt;W$39,V60+W59*Constants!$B$34,V60+W$37*Constants!$B$34)))</f>
        <v>272.31983630952448</v>
      </c>
      <c r="X60" s="57">
        <f>IF(AND(W60+X$37&gt;$B$39,X$37&lt;X59),$B$39,IF(X$37&lt;0,W60+X$37/Constants!$B$34,IF(X$37&gt;X$39,W60+X59*Constants!$B$34,W60+X$37*Constants!$B$34)))</f>
        <v>269.32995535714355</v>
      </c>
      <c r="Y60" s="57">
        <f>IF(AND(X60+Y$37&gt;$B$39,Y$37&lt;Y59),$B$39,IF(Y$37&lt;0,X60+Y$37/Constants!$B$34,IF(Y$37&gt;Y$39,X60+Y59*Constants!$B$34,X60+Y$37*Constants!$B$34)))</f>
        <v>266.50674107142925</v>
      </c>
      <c r="Z60" s="57">
        <f>IF(AND(Y60+Z$37&gt;$B$39,Z$37&lt;Z59),$B$39,IF(Z$37&lt;0,Y60+Z$37/Constants!$B$34,IF(Z$37&gt;Z$39,Y60+Z59*Constants!$B$34,Y60+Z$37*Constants!$B$34)))</f>
        <v>263.68352678571495</v>
      </c>
      <c r="AA60" s="57">
        <f>IF(AND(Z60+AA$37&gt;$B$39,AA$37&lt;AA59),$B$39,IF(AA$37&lt;0,Z60+AA$37/Constants!$B$34,IF(AA$37&gt;AA$39,Z60+AA59*Constants!$B$34,Z60+AA$37*Constants!$B$34)))</f>
        <v>262.64781250000067</v>
      </c>
      <c r="AB60" s="57">
        <f>IF(AND(AA60+AB$37&gt;$B$39,AB$37&lt;AB59),$B$39,IF(AB$37&lt;0,AA60+AB$37/Constants!$B$34,IF(AB$37&gt;AB$39,AA60+AB59*Constants!$B$34,AA60+AB$37*Constants!$B$34)))</f>
        <v>260.27225446428639</v>
      </c>
    </row>
    <row r="61" spans="2:28">
      <c r="C61" s="54" t="s">
        <v>82</v>
      </c>
      <c r="D61" s="60"/>
      <c r="E61" s="55">
        <f>IF(D62/$B$39&lt;Constants!$C$36,Constants!$B$36,IF(D62/$B$39&lt;Constants!$C$37,Constants!$B$37,IF(D62/$B$39&lt;Constants!$C$38,Constants!$B$38,IF(D62/$B$39&lt;Constants!$C$39,Constants!$B$39,IF(D62/$B$39&lt;Constants!$C$40,Constants!$B$40,IF(D62/$B$39&lt;Constants!$C$41,Constants!$B$41,IF(D62/$B$39&lt;Constants!$C$42,Constants!$B$42,IF(D62/$B$39&lt;Constants!$C$43,Constants!$B$43,IF(D62/$B$39&lt;Constants!$C$44,Constants!$B$44)))))))))</f>
        <v>76.05</v>
      </c>
      <c r="F61" s="55">
        <f>IF(E62/$B$39&lt;Constants!$C$36,Constants!$B$36,IF(E62/$B$39&lt;Constants!$C$37,Constants!$B$37,IF(E62/$B$39&lt;Constants!$C$38,Constants!$B$38,IF(E62/$B$39&lt;Constants!$C$39,Constants!$B$39,IF(E62/$B$39&lt;Constants!$C$40,Constants!$B$40,IF(E62/$B$39&lt;Constants!$C$41,Constants!$B$41,IF(E62/$B$39&lt;Constants!$C$42,Constants!$B$42,IF(E62/$B$39&lt;Constants!$C$43,Constants!$B$43,IF(E62/$B$39&lt;Constants!$C$44,Constants!$B$44)))))))))</f>
        <v>76.05</v>
      </c>
      <c r="G61" s="55">
        <f>IF(F62/$B$39&lt;Constants!$C$36,Constants!$B$36,IF(F62/$B$39&lt;Constants!$C$37,Constants!$B$37,IF(F62/$B$39&lt;Constants!$C$38,Constants!$B$38,IF(F62/$B$39&lt;Constants!$C$39,Constants!$B$39,IF(F62/$B$39&lt;Constants!$C$40,Constants!$B$40,IF(F62/$B$39&lt;Constants!$C$41,Constants!$B$41,IF(F62/$B$39&lt;Constants!$C$42,Constants!$B$42,IF(F62/$B$39&lt;Constants!$C$43,Constants!$B$43,IF(F62/$B$39&lt;Constants!$C$44,Constants!$B$44)))))))))</f>
        <v>76.05</v>
      </c>
      <c r="H61" s="55">
        <f>IF(G62/$B$39&lt;Constants!$C$36,Constants!$B$36,IF(G62/$B$39&lt;Constants!$C$37,Constants!$B$37,IF(G62/$B$39&lt;Constants!$C$38,Constants!$B$38,IF(G62/$B$39&lt;Constants!$C$39,Constants!$B$39,IF(G62/$B$39&lt;Constants!$C$40,Constants!$B$40,IF(G62/$B$39&lt;Constants!$C$41,Constants!$B$41,IF(G62/$B$39&lt;Constants!$C$42,Constants!$B$42,IF(G62/$B$39&lt;Constants!$C$43,Constants!$B$43,IF(G62/$B$39&lt;Constants!$C$44,Constants!$B$44)))))))))</f>
        <v>76.05</v>
      </c>
      <c r="I61" s="55">
        <f>IF(H62/$B$39&lt;Constants!$C$36,Constants!$B$36,IF(H62/$B$39&lt;Constants!$C$37,Constants!$B$37,IF(H62/$B$39&lt;Constants!$C$38,Constants!$B$38,IF(H62/$B$39&lt;Constants!$C$39,Constants!$B$39,IF(H62/$B$39&lt;Constants!$C$40,Constants!$B$40,IF(H62/$B$39&lt;Constants!$C$41,Constants!$B$41,IF(H62/$B$39&lt;Constants!$C$42,Constants!$B$42,IF(H62/$B$39&lt;Constants!$C$43,Constants!$B$43,IF(H62/$B$39&lt;Constants!$C$44,Constants!$B$44)))))))))</f>
        <v>95.55</v>
      </c>
      <c r="J61" s="55">
        <f>IF(I62/$B$39&lt;Constants!$C$36,Constants!$B$36,IF(I62/$B$39&lt;Constants!$C$37,Constants!$B$37,IF(I62/$B$39&lt;Constants!$C$38,Constants!$B$38,IF(I62/$B$39&lt;Constants!$C$39,Constants!$B$39,IF(I62/$B$39&lt;Constants!$C$40,Constants!$B$40,IF(I62/$B$39&lt;Constants!$C$41,Constants!$B$41,IF(I62/$B$39&lt;Constants!$C$42,Constants!$B$42,IF(I62/$B$39&lt;Constants!$C$43,Constants!$B$43,IF(I62/$B$39&lt;Constants!$C$44,Constants!$B$44)))))))))</f>
        <v>95.55</v>
      </c>
      <c r="K61" s="55">
        <f>IF(J62/$B$39&lt;Constants!$C$36,Constants!$B$36,IF(J62/$B$39&lt;Constants!$C$37,Constants!$B$37,IF(J62/$B$39&lt;Constants!$C$38,Constants!$B$38,IF(J62/$B$39&lt;Constants!$C$39,Constants!$B$39,IF(J62/$B$39&lt;Constants!$C$40,Constants!$B$40,IF(J62/$B$39&lt;Constants!$C$41,Constants!$B$41,IF(J62/$B$39&lt;Constants!$C$42,Constants!$B$42,IF(J62/$B$39&lt;Constants!$C$43,Constants!$B$43,IF(J62/$B$39&lt;Constants!$C$44,Constants!$B$44)))))))))</f>
        <v>95.55</v>
      </c>
      <c r="L61" s="55">
        <f>IF(K62/$B$39&lt;Constants!$C$36,Constants!$B$36,IF(K62/$B$39&lt;Constants!$C$37,Constants!$B$37,IF(K62/$B$39&lt;Constants!$C$38,Constants!$B$38,IF(K62/$B$39&lt;Constants!$C$39,Constants!$B$39,IF(K62/$B$39&lt;Constants!$C$40,Constants!$B$40,IF(K62/$B$39&lt;Constants!$C$41,Constants!$B$41,IF(K62/$B$39&lt;Constants!$C$42,Constants!$B$42,IF(K62/$B$39&lt;Constants!$C$43,Constants!$B$43,IF(K62/$B$39&lt;Constants!$C$44,Constants!$B$44)))))))))</f>
        <v>23.4</v>
      </c>
      <c r="M61" s="55">
        <f>IF(L62/$B$39&lt;Constants!$C$36,Constants!$B$36,IF(L62/$B$39&lt;Constants!$C$37,Constants!$B$37,IF(L62/$B$39&lt;Constants!$C$38,Constants!$B$38,IF(L62/$B$39&lt;Constants!$C$39,Constants!$B$39,IF(L62/$B$39&lt;Constants!$C$40,Constants!$B$40,IF(L62/$B$39&lt;Constants!$C$41,Constants!$B$41,IF(L62/$B$39&lt;Constants!$C$42,Constants!$B$42,IF(L62/$B$39&lt;Constants!$C$43,Constants!$B$43,IF(L62/$B$39&lt;Constants!$C$44,Constants!$B$44)))))))))</f>
        <v>23.4</v>
      </c>
      <c r="N61" s="55">
        <f>IF(M62/$B$39&lt;Constants!$C$36,Constants!$B$36,IF(M62/$B$39&lt;Constants!$C$37,Constants!$B$37,IF(M62/$B$39&lt;Constants!$C$38,Constants!$B$38,IF(M62/$B$39&lt;Constants!$C$39,Constants!$B$39,IF(M62/$B$39&lt;Constants!$C$40,Constants!$B$40,IF(M62/$B$39&lt;Constants!$C$41,Constants!$B$41,IF(M62/$B$39&lt;Constants!$C$42,Constants!$B$42,IF(M62/$B$39&lt;Constants!$C$43,Constants!$B$43,IF(M62/$B$39&lt;Constants!$C$44,Constants!$B$44)))))))))</f>
        <v>23.4</v>
      </c>
      <c r="O61" s="55">
        <f>IF(N62/$B$39&lt;Constants!$C$36,Constants!$B$36,IF(N62/$B$39&lt;Constants!$C$37,Constants!$B$37,IF(N62/$B$39&lt;Constants!$C$38,Constants!$B$38,IF(N62/$B$39&lt;Constants!$C$39,Constants!$B$39,IF(N62/$B$39&lt;Constants!$C$40,Constants!$B$40,IF(N62/$B$39&lt;Constants!$C$41,Constants!$B$41,IF(N62/$B$39&lt;Constants!$C$42,Constants!$B$42,IF(N62/$B$39&lt;Constants!$C$43,Constants!$B$43,IF(N62/$B$39&lt;Constants!$C$44,Constants!$B$44)))))))))</f>
        <v>31.2</v>
      </c>
      <c r="P61" s="55">
        <f>IF(O62/$B$39&lt;Constants!$C$36,Constants!$B$36,IF(O62/$B$39&lt;Constants!$C$37,Constants!$B$37,IF(O62/$B$39&lt;Constants!$C$38,Constants!$B$38,IF(O62/$B$39&lt;Constants!$C$39,Constants!$B$39,IF(O62/$B$39&lt;Constants!$C$40,Constants!$B$40,IF(O62/$B$39&lt;Constants!$C$41,Constants!$B$41,IF(O62/$B$39&lt;Constants!$C$42,Constants!$B$42,IF(O62/$B$39&lt;Constants!$C$43,Constants!$B$43,IF(O62/$B$39&lt;Constants!$C$44,Constants!$B$44)))))))))</f>
        <v>31.2</v>
      </c>
      <c r="Q61" s="55">
        <f>IF(P62/$B$39&lt;Constants!$C$36,Constants!$B$36,IF(P62/$B$39&lt;Constants!$C$37,Constants!$B$37,IF(P62/$B$39&lt;Constants!$C$38,Constants!$B$38,IF(P62/$B$39&lt;Constants!$C$39,Constants!$B$39,IF(P62/$B$39&lt;Constants!$C$40,Constants!$B$40,IF(P62/$B$39&lt;Constants!$C$41,Constants!$B$41,IF(P62/$B$39&lt;Constants!$C$42,Constants!$B$42,IF(P62/$B$39&lt;Constants!$C$43,Constants!$B$43,IF(P62/$B$39&lt;Constants!$C$44,Constants!$B$44)))))))))</f>
        <v>31.2</v>
      </c>
      <c r="R61" s="55">
        <f>IF(Q62/$B$39&lt;Constants!$C$36,Constants!$B$36,IF(Q62/$B$39&lt;Constants!$C$37,Constants!$B$37,IF(Q62/$B$39&lt;Constants!$C$38,Constants!$B$38,IF(Q62/$B$39&lt;Constants!$C$39,Constants!$B$39,IF(Q62/$B$39&lt;Constants!$C$40,Constants!$B$40,IF(Q62/$B$39&lt;Constants!$C$41,Constants!$B$41,IF(Q62/$B$39&lt;Constants!$C$42,Constants!$B$42,IF(Q62/$B$39&lt;Constants!$C$43,Constants!$B$43,IF(Q62/$B$39&lt;Constants!$C$44,Constants!$B$44)))))))))</f>
        <v>31.2</v>
      </c>
      <c r="S61" s="55">
        <f>IF(R62/$B$39&lt;Constants!$C$36,Constants!$B$36,IF(R62/$B$39&lt;Constants!$C$37,Constants!$B$37,IF(R62/$B$39&lt;Constants!$C$38,Constants!$B$38,IF(R62/$B$39&lt;Constants!$C$39,Constants!$B$39,IF(R62/$B$39&lt;Constants!$C$40,Constants!$B$40,IF(R62/$B$39&lt;Constants!$C$41,Constants!$B$41,IF(R62/$B$39&lt;Constants!$C$42,Constants!$B$42,IF(R62/$B$39&lt;Constants!$C$43,Constants!$B$43,IF(R62/$B$39&lt;Constants!$C$44,Constants!$B$44)))))))))</f>
        <v>31.2</v>
      </c>
      <c r="T61" s="55">
        <f>IF(S62/$B$39&lt;Constants!$C$36,Constants!$B$36,IF(S62/$B$39&lt;Constants!$C$37,Constants!$B$37,IF(S62/$B$39&lt;Constants!$C$38,Constants!$B$38,IF(S62/$B$39&lt;Constants!$C$39,Constants!$B$39,IF(S62/$B$39&lt;Constants!$C$40,Constants!$B$40,IF(S62/$B$39&lt;Constants!$C$41,Constants!$B$41,IF(S62/$B$39&lt;Constants!$C$42,Constants!$B$42,IF(S62/$B$39&lt;Constants!$C$43,Constants!$B$43,IF(S62/$B$39&lt;Constants!$C$44,Constants!$B$44)))))))))</f>
        <v>31.2</v>
      </c>
      <c r="U61" s="55">
        <f>IF(T62/$B$39&lt;Constants!$C$36,Constants!$B$36,IF(T62/$B$39&lt;Constants!$C$37,Constants!$B$37,IF(T62/$B$39&lt;Constants!$C$38,Constants!$B$38,IF(T62/$B$39&lt;Constants!$C$39,Constants!$B$39,IF(T62/$B$39&lt;Constants!$C$40,Constants!$B$40,IF(T62/$B$39&lt;Constants!$C$41,Constants!$B$41,IF(T62/$B$39&lt;Constants!$C$42,Constants!$B$42,IF(T62/$B$39&lt;Constants!$C$43,Constants!$B$43,IF(T62/$B$39&lt;Constants!$C$44,Constants!$B$44)))))))))</f>
        <v>31.2</v>
      </c>
      <c r="V61" s="55">
        <f>IF(U62/$B$39&lt;Constants!$C$36,Constants!$B$36,IF(U62/$B$39&lt;Constants!$C$37,Constants!$B$37,IF(U62/$B$39&lt;Constants!$C$38,Constants!$B$38,IF(U62/$B$39&lt;Constants!$C$39,Constants!$B$39,IF(U62/$B$39&lt;Constants!$C$40,Constants!$B$40,IF(U62/$B$39&lt;Constants!$C$41,Constants!$B$41,IF(U62/$B$39&lt;Constants!$C$42,Constants!$B$42,IF(U62/$B$39&lt;Constants!$C$43,Constants!$B$43,IF(U62/$B$39&lt;Constants!$C$44,Constants!$B$44)))))))))</f>
        <v>31.2</v>
      </c>
      <c r="W61" s="55">
        <f>IF(V62/$B$39&lt;Constants!$C$36,Constants!$B$36,IF(V62/$B$39&lt;Constants!$C$37,Constants!$B$37,IF(V62/$B$39&lt;Constants!$C$38,Constants!$B$38,IF(V62/$B$39&lt;Constants!$C$39,Constants!$B$39,IF(V62/$B$39&lt;Constants!$C$40,Constants!$B$40,IF(V62/$B$39&lt;Constants!$C$41,Constants!$B$41,IF(V62/$B$39&lt;Constants!$C$42,Constants!$B$42,IF(V62/$B$39&lt;Constants!$C$43,Constants!$B$43,IF(V62/$B$39&lt;Constants!$C$44,Constants!$B$44)))))))))</f>
        <v>46.8</v>
      </c>
      <c r="X61" s="55">
        <f>IF(W62/$B$39&lt;Constants!$C$36,Constants!$B$36,IF(W62/$B$39&lt;Constants!$C$37,Constants!$B$37,IF(W62/$B$39&lt;Constants!$C$38,Constants!$B$38,IF(W62/$B$39&lt;Constants!$C$39,Constants!$B$39,IF(W62/$B$39&lt;Constants!$C$40,Constants!$B$40,IF(W62/$B$39&lt;Constants!$C$41,Constants!$B$41,IF(W62/$B$39&lt;Constants!$C$42,Constants!$B$42,IF(W62/$B$39&lt;Constants!$C$43,Constants!$B$43,IF(W62/$B$39&lt;Constants!$C$44,Constants!$B$44)))))))))</f>
        <v>46.8</v>
      </c>
      <c r="Y61" s="55">
        <f>IF(X62/$B$39&lt;Constants!$C$36,Constants!$B$36,IF(X62/$B$39&lt;Constants!$C$37,Constants!$B$37,IF(X62/$B$39&lt;Constants!$C$38,Constants!$B$38,IF(X62/$B$39&lt;Constants!$C$39,Constants!$B$39,IF(X62/$B$39&lt;Constants!$C$40,Constants!$B$40,IF(X62/$B$39&lt;Constants!$C$41,Constants!$B$41,IF(X62/$B$39&lt;Constants!$C$42,Constants!$B$42,IF(X62/$B$39&lt;Constants!$C$43,Constants!$B$43,IF(X62/$B$39&lt;Constants!$C$44,Constants!$B$44)))))))))</f>
        <v>46.8</v>
      </c>
      <c r="Z61" s="55">
        <f>IF(Y62/$B$39&lt;Constants!$C$36,Constants!$B$36,IF(Y62/$B$39&lt;Constants!$C$37,Constants!$B$37,IF(Y62/$B$39&lt;Constants!$C$38,Constants!$B$38,IF(Y62/$B$39&lt;Constants!$C$39,Constants!$B$39,IF(Y62/$B$39&lt;Constants!$C$40,Constants!$B$40,IF(Y62/$B$39&lt;Constants!$C$41,Constants!$B$41,IF(Y62/$B$39&lt;Constants!$C$42,Constants!$B$42,IF(Y62/$B$39&lt;Constants!$C$43,Constants!$B$43,IF(Y62/$B$39&lt;Constants!$C$44,Constants!$B$44)))))))))</f>
        <v>46.8</v>
      </c>
      <c r="AA61" s="55">
        <f>IF(Z62/$B$39&lt;Constants!$C$36,Constants!$B$36,IF(Z62/$B$39&lt;Constants!$C$37,Constants!$B$37,IF(Z62/$B$39&lt;Constants!$C$38,Constants!$B$38,IF(Z62/$B$39&lt;Constants!$C$39,Constants!$B$39,IF(Z62/$B$39&lt;Constants!$C$40,Constants!$B$40,IF(Z62/$B$39&lt;Constants!$C$41,Constants!$B$41,IF(Z62/$B$39&lt;Constants!$C$42,Constants!$B$42,IF(Z62/$B$39&lt;Constants!$C$43,Constants!$B$43,IF(Z62/$B$39&lt;Constants!$C$44,Constants!$B$44)))))))))</f>
        <v>76.05</v>
      </c>
      <c r="AB61" s="55">
        <f>IF(AA62/$B$39&lt;Constants!$C$36,Constants!$B$36,IF(AA62/$B$39&lt;Constants!$C$37,Constants!$B$37,IF(AA62/$B$39&lt;Constants!$C$38,Constants!$B$38,IF(AA62/$B$39&lt;Constants!$C$39,Constants!$B$39,IF(AA62/$B$39&lt;Constants!$C$40,Constants!$B$40,IF(AA62/$B$39&lt;Constants!$C$41,Constants!$B$41,IF(AA62/$B$39&lt;Constants!$C$42,Constants!$B$42,IF(AA62/$B$39&lt;Constants!$C$43,Constants!$B$43,IF(AA62/$B$39&lt;Constants!$C$44,Constants!$B$44)))))))))</f>
        <v>76.05</v>
      </c>
    </row>
    <row r="62" spans="2:28">
      <c r="C62" s="60" t="s">
        <v>95</v>
      </c>
      <c r="D62" s="57">
        <f>AB60</f>
        <v>260.27225446428639</v>
      </c>
      <c r="E62" s="57">
        <f>IF(AND(D62+E$37&gt;$B$39,E$37&lt;E61),$B$39,IF(E$37&lt;0,D62+E$37/Constants!$B$34,IF(E$37&gt;E$39,D62+E61*Constants!$B$34,D62+E$37*Constants!$B$34)))</f>
        <v>258.19904017857209</v>
      </c>
      <c r="F62" s="57">
        <f>IF(AND(E62+F$37&gt;$B$39,F$37&lt;F61),$B$39,IF(F$37&lt;0,E62+F$37/Constants!$B$34,IF(F$37&gt;F$39,E62+F61*Constants!$B$34,E62+F$37*Constants!$B$34)))</f>
        <v>256.16332589285781</v>
      </c>
      <c r="G62" s="57">
        <f>IF(AND(F62+G$37&gt;$B$39,G$37&lt;G61),$B$39,IF(G$37&lt;0,F62+G$37/Constants!$B$34,IF(G$37&gt;G$39,F62+G61*Constants!$B$34,F62+G$37*Constants!$B$34)))</f>
        <v>254.12761160714354</v>
      </c>
      <c r="H62" s="57">
        <f>IF(AND(G62+H$37&gt;$B$39,H$37&lt;H61),$B$39,IF(H$37&lt;0,G62+H$37/Constants!$B$34,IF(H$37&gt;H$39,G62+H61*Constants!$B$34,G62+H$37*Constants!$B$34)))</f>
        <v>252.09189732142926</v>
      </c>
      <c r="I62" s="57">
        <f>IF(AND(H62+I$37&gt;$B$39,I$37&lt;I61),$B$39,IF(I$37&lt;0,H62+I$37/Constants!$B$34,IF(I$37&gt;I$39,H62+I61*Constants!$B$34,H62+I$37*Constants!$B$34)))</f>
        <v>251.18118303571498</v>
      </c>
      <c r="J62" s="57">
        <f>IF(AND(I62+J$37&gt;$B$39,J$37&lt;J61),$B$39,IF(J$37&lt;0,I62+J$37/Constants!$B$34,IF(J$37&gt;J$39,I62+J61*Constants!$B$34,I62+J$37*Constants!$B$34)))</f>
        <v>250.2704687500007</v>
      </c>
      <c r="K62" s="57">
        <f>IF(AND(J62+K$37&gt;$B$39,K$37&lt;K61),$B$39,IF(K$37&lt;0,J62+K$37/Constants!$B$34,IF(K$37&gt;K$39,J62+K61*Constants!$B$34,J62+K$37*Constants!$B$34)))</f>
        <v>326.7104687500007</v>
      </c>
      <c r="L62" s="57">
        <f>IF(AND(K62+L$37&gt;$B$39,L$37&lt;L61),$B$39,IF(L$37&lt;0,K62+L$37/Constants!$B$34,IF(L$37&gt;L$39,K62+L61*Constants!$B$34,K62+L$37*Constants!$B$34)))</f>
        <v>313.28933779761974</v>
      </c>
      <c r="M62" s="57">
        <f>IF(AND(L62+M$37&gt;$B$39,M$37&lt;M61),$B$39,IF(M$37&lt;0,L62+M$37/Constants!$B$34,IF(M$37&gt;M$39,L62+M61*Constants!$B$34,L62+M$37*Constants!$B$34)))</f>
        <v>312.37862351190546</v>
      </c>
      <c r="N62" s="57">
        <f>IF(AND(M62+N$37&gt;$B$39,N$37&lt;N61),$B$39,IF(N$37&lt;0,M62+N$37/Constants!$B$34,IF(N$37&gt;N$39,M62+N61*Constants!$B$34,M62+N$37*Constants!$B$34)))</f>
        <v>311.46790922619118</v>
      </c>
      <c r="O62" s="57">
        <f>IF(AND(N62+O$37&gt;$B$39,O$37&lt;O61),$B$39,IF(O$37&lt;0,N62+O$37/Constants!$B$34,IF(O$37&gt;O$39,N62+O61*Constants!$B$34,N62+O$37*Constants!$B$34)))</f>
        <v>310.5571949404769</v>
      </c>
      <c r="P62" s="57">
        <f>IF(AND(O62+P$37&gt;$B$39,P$37&lt;P61),$B$39,IF(P$37&lt;0,O62+P$37/Constants!$B$34,IF(P$37&gt;P$39,O62+P61*Constants!$B$34,O62+P$37*Constants!$B$34)))</f>
        <v>309.64648065476263</v>
      </c>
      <c r="Q62" s="57">
        <f>IF(AND(P62+Q$37&gt;$B$39,Q$37&lt;Q61),$B$39,IF(Q$37&lt;0,P62+Q$37/Constants!$B$34,IF(Q$37&gt;Q$39,P62+Q61*Constants!$B$34,P62+Q$37*Constants!$B$34)))</f>
        <v>297.236808035715</v>
      </c>
      <c r="R62" s="57">
        <f>IF(AND(Q62+R$37&gt;$B$39,R$37&lt;R61),$B$39,IF(R$37&lt;0,Q62+R$37/Constants!$B$34,IF(R$37&gt;R$39,Q62+R61*Constants!$B$34,Q62+R$37*Constants!$B$34)))</f>
        <v>296.57609375000072</v>
      </c>
      <c r="S62" s="57">
        <f>IF(AND(R62+S$37&gt;$B$39,S$37&lt;S61),$B$39,IF(S$37&lt;0,R62+S$37/Constants!$B$34,IF(S$37&gt;S$39,R62+S61*Constants!$B$34,R62+S$37*Constants!$B$34)))</f>
        <v>295.91537946428645</v>
      </c>
      <c r="T62" s="57">
        <f>IF(AND(S62+T$37&gt;$B$39,T$37&lt;T61),$B$39,IF(T$37&lt;0,S62+T$37/Constants!$B$34,IF(T$37&gt;T$39,S62+T61*Constants!$B$34,S62+T$37*Constants!$B$34)))</f>
        <v>295.25466517857217</v>
      </c>
      <c r="U62" s="57">
        <f>IF(AND(T62+U$37&gt;$B$39,U$37&lt;U61),$B$39,IF(U$37&lt;0,T62+U$37/Constants!$B$34,IF(U$37&gt;U$39,T62+U61*Constants!$B$34,T62+U$37*Constants!$B$34)))</f>
        <v>294.59395089285789</v>
      </c>
      <c r="V62" s="57">
        <f>IF(AND(U62+V$37&gt;$B$39,V$37&lt;V61),$B$39,IF(V$37&lt;0,U62+V$37/Constants!$B$34,IF(V$37&gt;V$39,U62+V61*Constants!$B$34,U62+V$37*Constants!$B$34)))</f>
        <v>292.18323660714361</v>
      </c>
      <c r="W62" s="57">
        <f>IF(AND(V62+W$37&gt;$B$39,W$37&lt;W61),$B$39,IF(W$37&lt;0,V62+W$37/Constants!$B$34,IF(W$37&gt;W$39,V62+W61*Constants!$B$34,V62+W$37*Constants!$B$34)))</f>
        <v>279.31731398809598</v>
      </c>
      <c r="X62" s="57">
        <f>IF(AND(W62+X$37&gt;$B$39,X$37&lt;X61),$B$39,IF(X$37&lt;0,W62+X$37/Constants!$B$34,IF(X$37&gt;X$39,W62+X61*Constants!$B$34,W62+X$37*Constants!$B$34)))</f>
        <v>276.32743303571505</v>
      </c>
      <c r="Y62" s="57">
        <f>IF(AND(X62+Y$37&gt;$B$39,Y$37&lt;Y61),$B$39,IF(Y$37&lt;0,X62+Y$37/Constants!$B$34,IF(Y$37&gt;Y$39,X62+Y61*Constants!$B$34,X62+Y$37*Constants!$B$34)))</f>
        <v>273.50421875000075</v>
      </c>
      <c r="Z62" s="57">
        <f>IF(AND(Y62+Z$37&gt;$B$39,Z$37&lt;Z61),$B$39,IF(Z$37&lt;0,Y62+Z$37/Constants!$B$34,IF(Z$37&gt;Z$39,Y62+Z61*Constants!$B$34,Y62+Z$37*Constants!$B$34)))</f>
        <v>270.68100446428645</v>
      </c>
      <c r="AA62" s="57">
        <f>IF(AND(Z62+AA$37&gt;$B$39,AA$37&lt;AA61),$B$39,IF(AA$37&lt;0,Z62+AA$37/Constants!$B$34,IF(AA$37&gt;AA$39,Z62+AA61*Constants!$B$34,Z62+AA$37*Constants!$B$34)))</f>
        <v>269.64529017857217</v>
      </c>
      <c r="AB62" s="57">
        <f>IF(AND(AA62+AB$37&gt;$B$39,AB$37&lt;AB61),$B$39,IF(AB$37&lt;0,AA62+AB$37/Constants!$B$34,IF(AB$37&gt;AB$39,AA62+AB61*Constants!$B$34,AA62+AB$37*Constants!$B$34)))</f>
        <v>267.26973214285789</v>
      </c>
    </row>
    <row r="63" spans="2:28">
      <c r="C63" s="54" t="s">
        <v>82</v>
      </c>
      <c r="D63" s="60"/>
      <c r="E63" s="55">
        <f>IF(D64/$B$39&lt;Constants!$C$36,Constants!$B$36,IF(D64/$B$39&lt;Constants!$C$37,Constants!$B$37,IF(D64/$B$39&lt;Constants!$C$38,Constants!$B$38,IF(D64/$B$39&lt;Constants!$C$39,Constants!$B$39,IF(D64/$B$39&lt;Constants!$C$40,Constants!$B$40,IF(D64/$B$39&lt;Constants!$C$41,Constants!$B$41,IF(D64/$B$39&lt;Constants!$C$42,Constants!$B$42,IF(D64/$B$39&lt;Constants!$C$43,Constants!$B$43,IF(D64/$B$39&lt;Constants!$C$44,Constants!$B$44)))))))))</f>
        <v>76.05</v>
      </c>
      <c r="F63" s="55">
        <f>IF(E64/$B$39&lt;Constants!$C$36,Constants!$B$36,IF(E64/$B$39&lt;Constants!$C$37,Constants!$B$37,IF(E64/$B$39&lt;Constants!$C$38,Constants!$B$38,IF(E64/$B$39&lt;Constants!$C$39,Constants!$B$39,IF(E64/$B$39&lt;Constants!$C$40,Constants!$B$40,IF(E64/$B$39&lt;Constants!$C$41,Constants!$B$41,IF(E64/$B$39&lt;Constants!$C$42,Constants!$B$42,IF(E64/$B$39&lt;Constants!$C$43,Constants!$B$43,IF(E64/$B$39&lt;Constants!$C$44,Constants!$B$44)))))))))</f>
        <v>76.05</v>
      </c>
      <c r="G63" s="55">
        <f>IF(F64/$B$39&lt;Constants!$C$36,Constants!$B$36,IF(F64/$B$39&lt;Constants!$C$37,Constants!$B$37,IF(F64/$B$39&lt;Constants!$C$38,Constants!$B$38,IF(F64/$B$39&lt;Constants!$C$39,Constants!$B$39,IF(F64/$B$39&lt;Constants!$C$40,Constants!$B$40,IF(F64/$B$39&lt;Constants!$C$41,Constants!$B$41,IF(F64/$B$39&lt;Constants!$C$42,Constants!$B$42,IF(F64/$B$39&lt;Constants!$C$43,Constants!$B$43,IF(F64/$B$39&lt;Constants!$C$44,Constants!$B$44)))))))))</f>
        <v>76.05</v>
      </c>
      <c r="H63" s="55">
        <f>IF(G64/$B$39&lt;Constants!$C$36,Constants!$B$36,IF(G64/$B$39&lt;Constants!$C$37,Constants!$B$37,IF(G64/$B$39&lt;Constants!$C$38,Constants!$B$38,IF(G64/$B$39&lt;Constants!$C$39,Constants!$B$39,IF(G64/$B$39&lt;Constants!$C$40,Constants!$B$40,IF(G64/$B$39&lt;Constants!$C$41,Constants!$B$41,IF(G64/$B$39&lt;Constants!$C$42,Constants!$B$42,IF(G64/$B$39&lt;Constants!$C$43,Constants!$B$43,IF(G64/$B$39&lt;Constants!$C$44,Constants!$B$44)))))))))</f>
        <v>76.05</v>
      </c>
      <c r="I63" s="55">
        <f>IF(H64/$B$39&lt;Constants!$C$36,Constants!$B$36,IF(H64/$B$39&lt;Constants!$C$37,Constants!$B$37,IF(H64/$B$39&lt;Constants!$C$38,Constants!$B$38,IF(H64/$B$39&lt;Constants!$C$39,Constants!$B$39,IF(H64/$B$39&lt;Constants!$C$40,Constants!$B$40,IF(H64/$B$39&lt;Constants!$C$41,Constants!$B$41,IF(H64/$B$39&lt;Constants!$C$42,Constants!$B$42,IF(H64/$B$39&lt;Constants!$C$43,Constants!$B$43,IF(H64/$B$39&lt;Constants!$C$44,Constants!$B$44)))))))))</f>
        <v>76.05</v>
      </c>
      <c r="J63" s="55">
        <f>IF(I64/$B$39&lt;Constants!$C$36,Constants!$B$36,IF(I64/$B$39&lt;Constants!$C$37,Constants!$B$37,IF(I64/$B$39&lt;Constants!$C$38,Constants!$B$38,IF(I64/$B$39&lt;Constants!$C$39,Constants!$B$39,IF(I64/$B$39&lt;Constants!$C$40,Constants!$B$40,IF(I64/$B$39&lt;Constants!$C$41,Constants!$B$41,IF(I64/$B$39&lt;Constants!$C$42,Constants!$B$42,IF(I64/$B$39&lt;Constants!$C$43,Constants!$B$43,IF(I64/$B$39&lt;Constants!$C$44,Constants!$B$44)))))))))</f>
        <v>76.05</v>
      </c>
      <c r="K63" s="55">
        <f>IF(J64/$B$39&lt;Constants!$C$36,Constants!$B$36,IF(J64/$B$39&lt;Constants!$C$37,Constants!$B$37,IF(J64/$B$39&lt;Constants!$C$38,Constants!$B$38,IF(J64/$B$39&lt;Constants!$C$39,Constants!$B$39,IF(J64/$B$39&lt;Constants!$C$40,Constants!$B$40,IF(J64/$B$39&lt;Constants!$C$41,Constants!$B$41,IF(J64/$B$39&lt;Constants!$C$42,Constants!$B$42,IF(J64/$B$39&lt;Constants!$C$43,Constants!$B$43,IF(J64/$B$39&lt;Constants!$C$44,Constants!$B$44)))))))))</f>
        <v>76.05</v>
      </c>
      <c r="L63" s="55">
        <f>IF(K64/$B$39&lt;Constants!$C$36,Constants!$B$36,IF(K64/$B$39&lt;Constants!$C$37,Constants!$B$37,IF(K64/$B$39&lt;Constants!$C$38,Constants!$B$38,IF(K64/$B$39&lt;Constants!$C$39,Constants!$B$39,IF(K64/$B$39&lt;Constants!$C$40,Constants!$B$40,IF(K64/$B$39&lt;Constants!$C$41,Constants!$B$41,IF(K64/$B$39&lt;Constants!$C$42,Constants!$B$42,IF(K64/$B$39&lt;Constants!$C$43,Constants!$B$43,IF(K64/$B$39&lt;Constants!$C$44,Constants!$B$44)))))))))</f>
        <v>23.4</v>
      </c>
      <c r="M63" s="55">
        <f>IF(L64/$B$39&lt;Constants!$C$36,Constants!$B$36,IF(L64/$B$39&lt;Constants!$C$37,Constants!$B$37,IF(L64/$B$39&lt;Constants!$C$38,Constants!$B$38,IF(L64/$B$39&lt;Constants!$C$39,Constants!$B$39,IF(L64/$B$39&lt;Constants!$C$40,Constants!$B$40,IF(L64/$B$39&lt;Constants!$C$41,Constants!$B$41,IF(L64/$B$39&lt;Constants!$C$42,Constants!$B$42,IF(L64/$B$39&lt;Constants!$C$43,Constants!$B$43,IF(L64/$B$39&lt;Constants!$C$44,Constants!$B$44)))))))))</f>
        <v>31.2</v>
      </c>
      <c r="N63" s="55">
        <f>IF(M64/$B$39&lt;Constants!$C$36,Constants!$B$36,IF(M64/$B$39&lt;Constants!$C$37,Constants!$B$37,IF(M64/$B$39&lt;Constants!$C$38,Constants!$B$38,IF(M64/$B$39&lt;Constants!$C$39,Constants!$B$39,IF(M64/$B$39&lt;Constants!$C$40,Constants!$B$40,IF(M64/$B$39&lt;Constants!$C$41,Constants!$B$41,IF(M64/$B$39&lt;Constants!$C$42,Constants!$B$42,IF(M64/$B$39&lt;Constants!$C$43,Constants!$B$43,IF(M64/$B$39&lt;Constants!$C$44,Constants!$B$44)))))))))</f>
        <v>31.2</v>
      </c>
      <c r="O63" s="55">
        <f>IF(N64/$B$39&lt;Constants!$C$36,Constants!$B$36,IF(N64/$B$39&lt;Constants!$C$37,Constants!$B$37,IF(N64/$B$39&lt;Constants!$C$38,Constants!$B$38,IF(N64/$B$39&lt;Constants!$C$39,Constants!$B$39,IF(N64/$B$39&lt;Constants!$C$40,Constants!$B$40,IF(N64/$B$39&lt;Constants!$C$41,Constants!$B$41,IF(N64/$B$39&lt;Constants!$C$42,Constants!$B$42,IF(N64/$B$39&lt;Constants!$C$43,Constants!$B$43,IF(N64/$B$39&lt;Constants!$C$44,Constants!$B$44)))))))))</f>
        <v>31.2</v>
      </c>
      <c r="P63" s="55">
        <f>IF(O64/$B$39&lt;Constants!$C$36,Constants!$B$36,IF(O64/$B$39&lt;Constants!$C$37,Constants!$B$37,IF(O64/$B$39&lt;Constants!$C$38,Constants!$B$38,IF(O64/$B$39&lt;Constants!$C$39,Constants!$B$39,IF(O64/$B$39&lt;Constants!$C$40,Constants!$B$40,IF(O64/$B$39&lt;Constants!$C$41,Constants!$B$41,IF(O64/$B$39&lt;Constants!$C$42,Constants!$B$42,IF(O64/$B$39&lt;Constants!$C$43,Constants!$B$43,IF(O64/$B$39&lt;Constants!$C$44,Constants!$B$44)))))))))</f>
        <v>31.2</v>
      </c>
      <c r="Q63" s="55">
        <f>IF(P64/$B$39&lt;Constants!$C$36,Constants!$B$36,IF(P64/$B$39&lt;Constants!$C$37,Constants!$B$37,IF(P64/$B$39&lt;Constants!$C$38,Constants!$B$38,IF(P64/$B$39&lt;Constants!$C$39,Constants!$B$39,IF(P64/$B$39&lt;Constants!$C$40,Constants!$B$40,IF(P64/$B$39&lt;Constants!$C$41,Constants!$B$41,IF(P64/$B$39&lt;Constants!$C$42,Constants!$B$42,IF(P64/$B$39&lt;Constants!$C$43,Constants!$B$43,IF(P64/$B$39&lt;Constants!$C$44,Constants!$B$44)))))))))</f>
        <v>31.2</v>
      </c>
      <c r="R63" s="55">
        <f>IF(Q64/$B$39&lt;Constants!$C$36,Constants!$B$36,IF(Q64/$B$39&lt;Constants!$C$37,Constants!$B$37,IF(Q64/$B$39&lt;Constants!$C$38,Constants!$B$38,IF(Q64/$B$39&lt;Constants!$C$39,Constants!$B$39,IF(Q64/$B$39&lt;Constants!$C$40,Constants!$B$40,IF(Q64/$B$39&lt;Constants!$C$41,Constants!$B$41,IF(Q64/$B$39&lt;Constants!$C$42,Constants!$B$42,IF(Q64/$B$39&lt;Constants!$C$43,Constants!$B$43,IF(Q64/$B$39&lt;Constants!$C$44,Constants!$B$44)))))))))</f>
        <v>46.8</v>
      </c>
      <c r="S63" s="55">
        <f>IF(R64/$B$39&lt;Constants!$C$36,Constants!$B$36,IF(R64/$B$39&lt;Constants!$C$37,Constants!$B$37,IF(R64/$B$39&lt;Constants!$C$38,Constants!$B$38,IF(R64/$B$39&lt;Constants!$C$39,Constants!$B$39,IF(R64/$B$39&lt;Constants!$C$40,Constants!$B$40,IF(R64/$B$39&lt;Constants!$C$41,Constants!$B$41,IF(R64/$B$39&lt;Constants!$C$42,Constants!$B$42,IF(R64/$B$39&lt;Constants!$C$43,Constants!$B$43,IF(R64/$B$39&lt;Constants!$C$44,Constants!$B$44)))))))))</f>
        <v>46.8</v>
      </c>
      <c r="T63" s="55">
        <f>IF(S64/$B$39&lt;Constants!$C$36,Constants!$B$36,IF(S64/$B$39&lt;Constants!$C$37,Constants!$B$37,IF(S64/$B$39&lt;Constants!$C$38,Constants!$B$38,IF(S64/$B$39&lt;Constants!$C$39,Constants!$B$39,IF(S64/$B$39&lt;Constants!$C$40,Constants!$B$40,IF(S64/$B$39&lt;Constants!$C$41,Constants!$B$41,IF(S64/$B$39&lt;Constants!$C$42,Constants!$B$42,IF(S64/$B$39&lt;Constants!$C$43,Constants!$B$43,IF(S64/$B$39&lt;Constants!$C$44,Constants!$B$44)))))))))</f>
        <v>46.8</v>
      </c>
      <c r="U63" s="55">
        <f>IF(T64/$B$39&lt;Constants!$C$36,Constants!$B$36,IF(T64/$B$39&lt;Constants!$C$37,Constants!$B$37,IF(T64/$B$39&lt;Constants!$C$38,Constants!$B$38,IF(T64/$B$39&lt;Constants!$C$39,Constants!$B$39,IF(T64/$B$39&lt;Constants!$C$40,Constants!$B$40,IF(T64/$B$39&lt;Constants!$C$41,Constants!$B$41,IF(T64/$B$39&lt;Constants!$C$42,Constants!$B$42,IF(T64/$B$39&lt;Constants!$C$43,Constants!$B$43,IF(T64/$B$39&lt;Constants!$C$44,Constants!$B$44)))))))))</f>
        <v>46.8</v>
      </c>
      <c r="V63" s="55">
        <f>IF(U64/$B$39&lt;Constants!$C$36,Constants!$B$36,IF(U64/$B$39&lt;Constants!$C$37,Constants!$B$37,IF(U64/$B$39&lt;Constants!$C$38,Constants!$B$38,IF(U64/$B$39&lt;Constants!$C$39,Constants!$B$39,IF(U64/$B$39&lt;Constants!$C$40,Constants!$B$40,IF(U64/$B$39&lt;Constants!$C$41,Constants!$B$41,IF(U64/$B$39&lt;Constants!$C$42,Constants!$B$42,IF(U64/$B$39&lt;Constants!$C$43,Constants!$B$43,IF(U64/$B$39&lt;Constants!$C$44,Constants!$B$44)))))))))</f>
        <v>46.8</v>
      </c>
      <c r="W63" s="55">
        <f>IF(V64/$B$39&lt;Constants!$C$36,Constants!$B$36,IF(V64/$B$39&lt;Constants!$C$37,Constants!$B$37,IF(V64/$B$39&lt;Constants!$C$38,Constants!$B$38,IF(V64/$B$39&lt;Constants!$C$39,Constants!$B$39,IF(V64/$B$39&lt;Constants!$C$40,Constants!$B$40,IF(V64/$B$39&lt;Constants!$C$41,Constants!$B$41,IF(V64/$B$39&lt;Constants!$C$42,Constants!$B$42,IF(V64/$B$39&lt;Constants!$C$43,Constants!$B$43,IF(V64/$B$39&lt;Constants!$C$44,Constants!$B$44)))))))))</f>
        <v>46.8</v>
      </c>
      <c r="X63" s="55">
        <f>IF(W64/$B$39&lt;Constants!$C$36,Constants!$B$36,IF(W64/$B$39&lt;Constants!$C$37,Constants!$B$37,IF(W64/$B$39&lt;Constants!$C$38,Constants!$B$38,IF(W64/$B$39&lt;Constants!$C$39,Constants!$B$39,IF(W64/$B$39&lt;Constants!$C$40,Constants!$B$40,IF(W64/$B$39&lt;Constants!$C$41,Constants!$B$41,IF(W64/$B$39&lt;Constants!$C$42,Constants!$B$42,IF(W64/$B$39&lt;Constants!$C$43,Constants!$B$43,IF(W64/$B$39&lt;Constants!$C$44,Constants!$B$44)))))))))</f>
        <v>76.05</v>
      </c>
      <c r="Y63" s="55">
        <f>IF(X64/$B$39&lt;Constants!$C$36,Constants!$B$36,IF(X64/$B$39&lt;Constants!$C$37,Constants!$B$37,IF(X64/$B$39&lt;Constants!$C$38,Constants!$B$38,IF(X64/$B$39&lt;Constants!$C$39,Constants!$B$39,IF(X64/$B$39&lt;Constants!$C$40,Constants!$B$40,IF(X64/$B$39&lt;Constants!$C$41,Constants!$B$41,IF(X64/$B$39&lt;Constants!$C$42,Constants!$B$42,IF(X64/$B$39&lt;Constants!$C$43,Constants!$B$43,IF(X64/$B$39&lt;Constants!$C$44,Constants!$B$44)))))))))</f>
        <v>76.05</v>
      </c>
      <c r="Z63" s="55">
        <f>IF(Y64/$B$39&lt;Constants!$C$36,Constants!$B$36,IF(Y64/$B$39&lt;Constants!$C$37,Constants!$B$37,IF(Y64/$B$39&lt;Constants!$C$38,Constants!$B$38,IF(Y64/$B$39&lt;Constants!$C$39,Constants!$B$39,IF(Y64/$B$39&lt;Constants!$C$40,Constants!$B$40,IF(Y64/$B$39&lt;Constants!$C$41,Constants!$B$41,IF(Y64/$B$39&lt;Constants!$C$42,Constants!$B$42,IF(Y64/$B$39&lt;Constants!$C$43,Constants!$B$43,IF(Y64/$B$39&lt;Constants!$C$44,Constants!$B$44)))))))))</f>
        <v>76.05</v>
      </c>
      <c r="AA63" s="55">
        <f>IF(Z64/$B$39&lt;Constants!$C$36,Constants!$B$36,IF(Z64/$B$39&lt;Constants!$C$37,Constants!$B$37,IF(Z64/$B$39&lt;Constants!$C$38,Constants!$B$38,IF(Z64/$B$39&lt;Constants!$C$39,Constants!$B$39,IF(Z64/$B$39&lt;Constants!$C$40,Constants!$B$40,IF(Z64/$B$39&lt;Constants!$C$41,Constants!$B$41,IF(Z64/$B$39&lt;Constants!$C$42,Constants!$B$42,IF(Z64/$B$39&lt;Constants!$C$43,Constants!$B$43,IF(Z64/$B$39&lt;Constants!$C$44,Constants!$B$44)))))))))</f>
        <v>76.05</v>
      </c>
      <c r="AB63" s="55">
        <f>IF(AA64/$B$39&lt;Constants!$C$36,Constants!$B$36,IF(AA64/$B$39&lt;Constants!$C$37,Constants!$B$37,IF(AA64/$B$39&lt;Constants!$C$38,Constants!$B$38,IF(AA64/$B$39&lt;Constants!$C$39,Constants!$B$39,IF(AA64/$B$39&lt;Constants!$C$40,Constants!$B$40,IF(AA64/$B$39&lt;Constants!$C$41,Constants!$B$41,IF(AA64/$B$39&lt;Constants!$C$42,Constants!$B$42,IF(AA64/$B$39&lt;Constants!$C$43,Constants!$B$43,IF(AA64/$B$39&lt;Constants!$C$44,Constants!$B$44)))))))))</f>
        <v>76.05</v>
      </c>
    </row>
    <row r="64" spans="2:28">
      <c r="C64" s="60" t="s">
        <v>218</v>
      </c>
      <c r="D64" s="57">
        <f>AB62</f>
        <v>267.26973214285789</v>
      </c>
      <c r="E64" s="57">
        <f>IF(AND(D64+E$37&gt;$B$39,E$37&lt;E63),$B$39,IF(E$37&lt;0,D64+E$37/Constants!$B$34,IF(E$37&gt;E$39,D64+E63*Constants!$B$34,D64+E$37*Constants!$B$34)))</f>
        <v>265.19651785714359</v>
      </c>
      <c r="F64" s="57">
        <f>IF(AND(E64+F$37&gt;$B$39,F$37&lt;F63),$B$39,IF(F$37&lt;0,E64+F$37/Constants!$B$34,IF(F$37&gt;F$39,E64+F63*Constants!$B$34,E64+F$37*Constants!$B$34)))</f>
        <v>263.16080357142931</v>
      </c>
      <c r="G64" s="57">
        <f>IF(AND(F64+G$37&gt;$B$39,G$37&lt;G63),$B$39,IF(G$37&lt;0,F64+G$37/Constants!$B$34,IF(G$37&gt;G$39,F64+G63*Constants!$B$34,F64+G$37*Constants!$B$34)))</f>
        <v>261.12508928571503</v>
      </c>
      <c r="H64" s="57">
        <f>IF(AND(G64+H$37&gt;$B$39,H$37&lt;H63),$B$39,IF(H$37&lt;0,G64+H$37/Constants!$B$34,IF(H$37&gt;H$39,G64+H63*Constants!$B$34,G64+H$37*Constants!$B$34)))</f>
        <v>259.08937500000076</v>
      </c>
      <c r="I64" s="57">
        <f>IF(AND(H64+I$37&gt;$B$39,I$37&lt;I63),$B$39,IF(I$37&lt;0,H64+I$37/Constants!$B$34,IF(I$37&gt;I$39,H64+I63*Constants!$B$34,H64+I$37*Constants!$B$34)))</f>
        <v>258.17866071428648</v>
      </c>
      <c r="J64" s="57">
        <f>IF(AND(I64+J$37&gt;$B$39,J$37&lt;J63),$B$39,IF(J$37&lt;0,I64+J$37/Constants!$B$34,IF(J$37&gt;J$39,I64+J63*Constants!$B$34,I64+J$37*Constants!$B$34)))</f>
        <v>257.2679464285722</v>
      </c>
      <c r="K64" s="57">
        <f>IF(AND(J64+K$37&gt;$B$39,K$37&lt;K63),$B$39,IF(K$37&lt;0,J64+K$37/Constants!$B$34,IF(K$37&gt;K$39,J64+K63*Constants!$B$34,J64+K$37*Constants!$B$34)))</f>
        <v>318.10794642857218</v>
      </c>
      <c r="L64" s="57">
        <f>IF(AND(K64+L$37&gt;$B$39,L$37&lt;L63),$B$39,IF(L$37&lt;0,K64+L$37/Constants!$B$34,IF(L$37&gt;L$39,K64+L63*Constants!$B$34,K64+L$37*Constants!$B$34)))</f>
        <v>304.68681547619121</v>
      </c>
      <c r="M64" s="57">
        <f>IF(AND(L64+M$37&gt;$B$39,M$37&lt;M63),$B$39,IF(M$37&lt;0,L64+M$37/Constants!$B$34,IF(M$37&gt;M$39,L64+M63*Constants!$B$34,L64+M$37*Constants!$B$34)))</f>
        <v>303.77610119047694</v>
      </c>
      <c r="N64" s="57">
        <f>IF(AND(M64+N$37&gt;$B$39,N$37&lt;N63),$B$39,IF(N$37&lt;0,M64+N$37/Constants!$B$34,IF(N$37&gt;N$39,M64+N63*Constants!$B$34,M64+N$37*Constants!$B$34)))</f>
        <v>302.86538690476266</v>
      </c>
      <c r="O64" s="57">
        <f>IF(AND(N64+O$37&gt;$B$39,O$37&lt;O63),$B$39,IF(O$37&lt;0,N64+O$37/Constants!$B$34,IF(O$37&gt;O$39,N64+O63*Constants!$B$34,N64+O$37*Constants!$B$34)))</f>
        <v>301.95467261904838</v>
      </c>
      <c r="P64" s="57">
        <f>IF(AND(O64+P$37&gt;$B$39,P$37&lt;P63),$B$39,IF(P$37&lt;0,O64+P$37/Constants!$B$34,IF(P$37&gt;P$39,O64+P63*Constants!$B$34,O64+P$37*Constants!$B$34)))</f>
        <v>301.0439583333341</v>
      </c>
      <c r="Q64" s="57">
        <f>IF(AND(P64+Q$37&gt;$B$39,Q$37&lt;Q63),$B$39,IF(Q$37&lt;0,P64+Q$37/Constants!$B$34,IF(Q$37&gt;Q$39,P64+Q63*Constants!$B$34,P64+Q$37*Constants!$B$34)))</f>
        <v>288.63428571428648</v>
      </c>
      <c r="R64" s="57">
        <f>IF(AND(Q64+R$37&gt;$B$39,R$37&lt;R63),$B$39,IF(R$37&lt;0,Q64+R$37/Constants!$B$34,IF(R$37&gt;R$39,Q64+R63*Constants!$B$34,Q64+R$37*Constants!$B$34)))</f>
        <v>287.9735714285722</v>
      </c>
      <c r="S64" s="57">
        <f>IF(AND(R64+S$37&gt;$B$39,S$37&lt;S63),$B$39,IF(S$37&lt;0,R64+S$37/Constants!$B$34,IF(S$37&gt;S$39,R64+S63*Constants!$B$34,R64+S$37*Constants!$B$34)))</f>
        <v>287.31285714285792</v>
      </c>
      <c r="T64" s="57">
        <f>IF(AND(S64+T$37&gt;$B$39,T$37&lt;T63),$B$39,IF(T$37&lt;0,S64+T$37/Constants!$B$34,IF(T$37&gt;T$39,S64+T63*Constants!$B$34,S64+T$37*Constants!$B$34)))</f>
        <v>286.65214285714364</v>
      </c>
      <c r="U64" s="57">
        <f>IF(AND(T64+U$37&gt;$B$39,U$37&lt;U63),$B$39,IF(U$37&lt;0,T64+U$37/Constants!$B$34,IF(U$37&gt;U$39,T64+U63*Constants!$B$34,T64+U$37*Constants!$B$34)))</f>
        <v>285.99142857142937</v>
      </c>
      <c r="V64" s="57">
        <f>IF(AND(U64+V$37&gt;$B$39,V$37&lt;V63),$B$39,IF(V$37&lt;0,U64+V$37/Constants!$B$34,IF(V$37&gt;V$39,U64+V63*Constants!$B$34,U64+V$37*Constants!$B$34)))</f>
        <v>283.58071428571509</v>
      </c>
      <c r="W64" s="57">
        <f>IF(AND(V64+W$37&gt;$B$39,W$37&lt;W63),$B$39,IF(W$37&lt;0,V64+W$37/Constants!$B$34,IF(W$37&gt;W$39,V64+W63*Constants!$B$34,V64+W$37*Constants!$B$34)))</f>
        <v>270.71479166666745</v>
      </c>
      <c r="X64" s="57">
        <f>IF(AND(W64+X$37&gt;$B$39,X$37&lt;X63),$B$39,IF(X$37&lt;0,W64+X$37/Constants!$B$34,IF(X$37&gt;X$39,W64+X63*Constants!$B$34,W64+X$37*Constants!$B$34)))</f>
        <v>267.72491071428652</v>
      </c>
      <c r="Y64" s="57">
        <f>IF(AND(X64+Y$37&gt;$B$39,Y$37&lt;Y63),$B$39,IF(Y$37&lt;0,X64+Y$37/Constants!$B$34,IF(Y$37&gt;Y$39,X64+Y63*Constants!$B$34,X64+Y$37*Constants!$B$34)))</f>
        <v>264.90169642857222</v>
      </c>
      <c r="Z64" s="57">
        <f>IF(AND(Y64+Z$37&gt;$B$39,Z$37&lt;Z63),$B$39,IF(Z$37&lt;0,Y64+Z$37/Constants!$B$34,IF(Z$37&gt;Z$39,Y64+Z63*Constants!$B$34,Y64+Z$37*Constants!$B$34)))</f>
        <v>262.07848214285792</v>
      </c>
      <c r="AA64" s="57">
        <f>IF(AND(Z64+AA$37&gt;$B$39,AA$37&lt;AA63),$B$39,IF(AA$37&lt;0,Z64+AA$37/Constants!$B$34,IF(AA$37&gt;AA$39,Z64+AA63*Constants!$B$34,Z64+AA$37*Constants!$B$34)))</f>
        <v>261.04276785714364</v>
      </c>
      <c r="AB64" s="57">
        <f>IF(AND(AA64+AB$37&gt;$B$39,AB$37&lt;AB63),$B$39,IF(AB$37&lt;0,AA64+AB$37/Constants!$B$34,IF(AB$37&gt;AB$39,AA64+AB63*Constants!$B$34,AA64+AB$37*Constants!$B$34)))</f>
        <v>258.66720982142937</v>
      </c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64"/>
  <sheetViews>
    <sheetView workbookViewId="0">
      <pane xSplit="1" ySplit="1" topLeftCell="B2" activePane="bottomRight" state="frozen"/>
      <selection pane="topRight" activeCell="B1" sqref="B1"/>
      <selection pane="bottomLeft" activeCell="A30" sqref="A30"/>
      <selection pane="bottomRight" activeCell="N28" sqref="N28"/>
    </sheetView>
  </sheetViews>
  <sheetFormatPr defaultRowHeight="12.75"/>
  <cols>
    <col min="1" max="1" width="28.28515625" customWidth="1"/>
    <col min="2" max="2" width="14.85546875" customWidth="1"/>
    <col min="3" max="3" width="11.140625" customWidth="1"/>
    <col min="4" max="4" width="6.7109375" customWidth="1"/>
    <col min="5" max="28" width="5" customWidth="1"/>
  </cols>
  <sheetData>
    <row r="1" spans="1:28">
      <c r="A1" t="s">
        <v>47</v>
      </c>
      <c r="B1" s="2" t="s">
        <v>1</v>
      </c>
      <c r="C1" s="2" t="s">
        <v>97</v>
      </c>
      <c r="D1" s="2" t="s">
        <v>50</v>
      </c>
      <c r="E1" s="35" t="s">
        <v>51</v>
      </c>
      <c r="F1" s="35" t="s">
        <v>52</v>
      </c>
      <c r="G1" s="35" t="s">
        <v>53</v>
      </c>
      <c r="H1" s="35" t="s">
        <v>54</v>
      </c>
      <c r="I1" s="35" t="s">
        <v>55</v>
      </c>
      <c r="J1" s="35" t="s">
        <v>56</v>
      </c>
      <c r="K1" s="35" t="s">
        <v>57</v>
      </c>
      <c r="L1" s="35" t="s">
        <v>58</v>
      </c>
      <c r="M1" s="35" t="s">
        <v>59</v>
      </c>
      <c r="N1" s="35" t="s">
        <v>60</v>
      </c>
      <c r="O1" s="35" t="s">
        <v>61</v>
      </c>
      <c r="P1" s="35" t="s">
        <v>62</v>
      </c>
      <c r="Q1" s="35" t="s">
        <v>63</v>
      </c>
      <c r="R1" s="35" t="s">
        <v>64</v>
      </c>
      <c r="S1" s="35" t="s">
        <v>65</v>
      </c>
      <c r="T1" s="35" t="s">
        <v>66</v>
      </c>
      <c r="U1" s="35" t="s">
        <v>67</v>
      </c>
      <c r="V1" s="35" t="s">
        <v>68</v>
      </c>
      <c r="W1" s="35" t="s">
        <v>69</v>
      </c>
      <c r="X1" s="35" t="s">
        <v>70</v>
      </c>
      <c r="Y1" s="35" t="s">
        <v>71</v>
      </c>
      <c r="Z1" s="35" t="s">
        <v>72</v>
      </c>
      <c r="AA1" s="35" t="s">
        <v>73</v>
      </c>
      <c r="AB1" s="35" t="s">
        <v>74</v>
      </c>
    </row>
    <row r="2" spans="1:28">
      <c r="A2" s="36" t="str">
        <f>Constants!A2</f>
        <v>Fridge</v>
      </c>
      <c r="B2" s="37">
        <f>Constants!B2</f>
        <v>0.42857142857142855</v>
      </c>
      <c r="C2" s="10">
        <f t="shared" ref="C2:C29" si="0">SUM(E2:AB2)</f>
        <v>0</v>
      </c>
      <c r="D2" s="38">
        <f t="shared" ref="D2:D29" si="1">B2*C2</f>
        <v>0</v>
      </c>
      <c r="E2" s="39">
        <v>0</v>
      </c>
      <c r="F2" s="39">
        <v>0</v>
      </c>
      <c r="G2" s="39">
        <v>0</v>
      </c>
      <c r="H2" s="39">
        <v>0</v>
      </c>
      <c r="I2" s="39">
        <v>0</v>
      </c>
      <c r="J2" s="39">
        <v>0</v>
      </c>
      <c r="K2" s="39">
        <v>0</v>
      </c>
      <c r="L2" s="39">
        <v>0</v>
      </c>
      <c r="M2" s="39">
        <v>0</v>
      </c>
      <c r="N2" s="39">
        <v>0</v>
      </c>
      <c r="O2" s="39">
        <v>0</v>
      </c>
      <c r="P2" s="39">
        <v>0</v>
      </c>
      <c r="Q2" s="39">
        <v>0</v>
      </c>
      <c r="R2" s="39">
        <v>0</v>
      </c>
      <c r="S2" s="39">
        <v>0</v>
      </c>
      <c r="T2" s="39">
        <v>0</v>
      </c>
      <c r="U2" s="39">
        <v>0</v>
      </c>
      <c r="V2" s="39">
        <v>0</v>
      </c>
      <c r="W2" s="39">
        <v>0</v>
      </c>
      <c r="X2" s="39">
        <v>0</v>
      </c>
      <c r="Y2" s="39">
        <v>0</v>
      </c>
      <c r="Z2" s="39">
        <v>0</v>
      </c>
      <c r="AA2" s="39">
        <v>0</v>
      </c>
      <c r="AB2" s="39">
        <v>0</v>
      </c>
    </row>
    <row r="3" spans="1:28">
      <c r="A3" s="36" t="str">
        <f>Constants!A3</f>
        <v>Stove</v>
      </c>
      <c r="B3" s="37">
        <f>Constants!B3</f>
        <v>0.35</v>
      </c>
      <c r="C3" s="10">
        <f t="shared" si="0"/>
        <v>0</v>
      </c>
      <c r="D3" s="38">
        <f t="shared" si="1"/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</row>
    <row r="4" spans="1:28">
      <c r="A4" s="36" t="str">
        <f>Constants!A4</f>
        <v>Running Lights</v>
      </c>
      <c r="B4" s="37">
        <f>Constants!B4</f>
        <v>0.2</v>
      </c>
      <c r="C4" s="10">
        <f t="shared" si="0"/>
        <v>0</v>
      </c>
      <c r="D4" s="38">
        <f t="shared" si="1"/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</row>
    <row r="5" spans="1:28">
      <c r="A5" s="36" t="str">
        <f>Constants!A5</f>
        <v>Anchor Light</v>
      </c>
      <c r="B5" s="37">
        <f>Constants!B5</f>
        <v>0.4</v>
      </c>
      <c r="C5" s="10">
        <f t="shared" si="0"/>
        <v>0</v>
      </c>
      <c r="D5" s="38">
        <f t="shared" si="1"/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</row>
    <row r="6" spans="1:28">
      <c r="A6" s="36" t="str">
        <f>Constants!A6</f>
        <v>Deck LIght</v>
      </c>
      <c r="B6" s="37">
        <f>Constants!B6</f>
        <v>0.3</v>
      </c>
      <c r="C6" s="10">
        <f t="shared" si="0"/>
        <v>10</v>
      </c>
      <c r="D6" s="38">
        <f t="shared" si="1"/>
        <v>3</v>
      </c>
      <c r="E6" s="39">
        <v>1</v>
      </c>
      <c r="F6" s="39">
        <v>1</v>
      </c>
      <c r="G6" s="39">
        <v>1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1</v>
      </c>
      <c r="W6" s="39">
        <v>1</v>
      </c>
      <c r="X6" s="39">
        <v>1</v>
      </c>
      <c r="Y6" s="39">
        <v>1</v>
      </c>
      <c r="Z6" s="39">
        <v>1</v>
      </c>
      <c r="AA6" s="39">
        <v>1</v>
      </c>
      <c r="AB6" s="39">
        <v>1</v>
      </c>
    </row>
    <row r="7" spans="1:28">
      <c r="A7" s="36" t="str">
        <f>Constants!A7</f>
        <v>Reading Lights</v>
      </c>
      <c r="B7" s="37">
        <f>Constants!B7</f>
        <v>0.3</v>
      </c>
      <c r="C7" s="10">
        <f t="shared" si="0"/>
        <v>0</v>
      </c>
      <c r="D7" s="38">
        <f t="shared" si="1"/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</row>
    <row r="8" spans="1:28">
      <c r="A8" s="36" t="str">
        <f>Constants!A8</f>
        <v>Cabin Lights (full)</v>
      </c>
      <c r="B8" s="37">
        <f>Constants!B8</f>
        <v>0.9</v>
      </c>
      <c r="C8" s="10">
        <f t="shared" si="0"/>
        <v>0</v>
      </c>
      <c r="D8" s="38">
        <f t="shared" si="1"/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</row>
    <row r="9" spans="1:28">
      <c r="A9" s="36" t="str">
        <f>Constants!A9</f>
        <v>Panel Lights</v>
      </c>
      <c r="B9" s="37">
        <f>Constants!B9</f>
        <v>0.03</v>
      </c>
      <c r="C9" s="10">
        <f t="shared" si="0"/>
        <v>0</v>
      </c>
      <c r="D9" s="38">
        <f t="shared" si="1"/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</row>
    <row r="10" spans="1:28">
      <c r="A10" s="36" t="str">
        <f>Constants!A10</f>
        <v>Instruments</v>
      </c>
      <c r="B10" s="37">
        <f>Constants!B10</f>
        <v>0.2</v>
      </c>
      <c r="C10" s="10">
        <f t="shared" si="0"/>
        <v>0</v>
      </c>
      <c r="D10" s="38">
        <f t="shared" si="1"/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</row>
    <row r="11" spans="1:28">
      <c r="A11" s="36" t="str">
        <f>Constants!A11</f>
        <v>GPS</v>
      </c>
      <c r="B11" s="37">
        <f>Constants!B11</f>
        <v>1.8</v>
      </c>
      <c r="C11" s="10">
        <f t="shared" si="0"/>
        <v>12</v>
      </c>
      <c r="D11" s="38">
        <f t="shared" si="1"/>
        <v>21.6</v>
      </c>
      <c r="E11" s="39">
        <v>0.5</v>
      </c>
      <c r="F11" s="39">
        <v>0.5</v>
      </c>
      <c r="G11" s="39">
        <v>0.5</v>
      </c>
      <c r="H11" s="39">
        <v>0.5</v>
      </c>
      <c r="I11" s="39">
        <v>0.5</v>
      </c>
      <c r="J11" s="39">
        <v>0.5</v>
      </c>
      <c r="K11" s="39">
        <v>0.5</v>
      </c>
      <c r="L11" s="39">
        <v>0.5</v>
      </c>
      <c r="M11" s="39">
        <v>0.5</v>
      </c>
      <c r="N11" s="39">
        <v>0.5</v>
      </c>
      <c r="O11" s="39">
        <v>0.5</v>
      </c>
      <c r="P11" s="39">
        <v>0.5</v>
      </c>
      <c r="Q11" s="39">
        <v>0.5</v>
      </c>
      <c r="R11" s="39">
        <v>0.5</v>
      </c>
      <c r="S11" s="39">
        <v>0.5</v>
      </c>
      <c r="T11" s="39">
        <v>0.5</v>
      </c>
      <c r="U11" s="39">
        <v>0.5</v>
      </c>
      <c r="V11" s="39">
        <v>0.5</v>
      </c>
      <c r="W11" s="39">
        <v>0.5</v>
      </c>
      <c r="X11" s="39">
        <v>0.5</v>
      </c>
      <c r="Y11" s="39">
        <v>0.5</v>
      </c>
      <c r="Z11" s="39">
        <v>0.5</v>
      </c>
      <c r="AA11" s="39">
        <v>0.5</v>
      </c>
      <c r="AB11" s="39">
        <v>0.5</v>
      </c>
    </row>
    <row r="12" spans="1:28">
      <c r="A12" s="36" t="str">
        <f>Constants!A12</f>
        <v>Bilge Pump</v>
      </c>
      <c r="B12" s="37">
        <f>Constants!B12</f>
        <v>1.8</v>
      </c>
      <c r="C12" s="10">
        <f t="shared" si="0"/>
        <v>0.2</v>
      </c>
      <c r="D12" s="38">
        <f t="shared" si="1"/>
        <v>0.36000000000000004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0.2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</row>
    <row r="13" spans="1:28">
      <c r="A13" s="36" t="str">
        <f>Constants!A13</f>
        <v>Tank Monitor</v>
      </c>
      <c r="B13" s="37">
        <f>Constants!B13</f>
        <v>0.1</v>
      </c>
      <c r="C13" s="10">
        <f t="shared" si="0"/>
        <v>0</v>
      </c>
      <c r="D13" s="38">
        <f t="shared" si="1"/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</row>
    <row r="14" spans="1:28">
      <c r="A14" s="36" t="str">
        <f>Constants!A14</f>
        <v>DC Outlets</v>
      </c>
      <c r="B14" s="37">
        <f>Constants!B14</f>
        <v>1</v>
      </c>
      <c r="C14" s="10">
        <f t="shared" si="0"/>
        <v>7</v>
      </c>
      <c r="D14" s="38">
        <f t="shared" si="1"/>
        <v>7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1</v>
      </c>
      <c r="N14" s="39">
        <v>1</v>
      </c>
      <c r="O14" s="39">
        <v>1</v>
      </c>
      <c r="P14" s="39">
        <v>1</v>
      </c>
      <c r="Q14" s="39">
        <v>1</v>
      </c>
      <c r="R14" s="39">
        <v>1</v>
      </c>
      <c r="S14" s="39">
        <v>1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</row>
    <row r="15" spans="1:28">
      <c r="A15" s="36" t="str">
        <f>Constants!A15</f>
        <v>Anchor Windlass</v>
      </c>
      <c r="B15" s="37">
        <f>Constants!B15</f>
        <v>75</v>
      </c>
      <c r="C15" s="10">
        <f t="shared" si="0"/>
        <v>0</v>
      </c>
      <c r="D15" s="38">
        <f t="shared" si="1"/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</row>
    <row r="16" spans="1:28">
      <c r="A16" s="36" t="str">
        <f>Constants!A16</f>
        <v>Electric Winch</v>
      </c>
      <c r="B16" s="37">
        <f>Constants!B16</f>
        <v>75</v>
      </c>
      <c r="C16" s="10">
        <f t="shared" si="0"/>
        <v>0.1</v>
      </c>
      <c r="D16" s="38">
        <f t="shared" si="1"/>
        <v>7.5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0.1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</row>
    <row r="17" spans="1:28">
      <c r="A17" s="36" t="str">
        <f>Constants!A17</f>
        <v>Auto Pilot</v>
      </c>
      <c r="B17" s="37">
        <f>Constants!B17</f>
        <v>0.14918032786885246</v>
      </c>
      <c r="C17" s="10">
        <f t="shared" si="0"/>
        <v>0</v>
      </c>
      <c r="D17" s="38">
        <f t="shared" si="1"/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</row>
    <row r="18" spans="1:28">
      <c r="A18" s="36" t="str">
        <f>Constants!A18</f>
        <v>VHF</v>
      </c>
      <c r="B18" s="37">
        <f>Constants!B18</f>
        <v>0.35666666666666663</v>
      </c>
      <c r="C18" s="10">
        <f t="shared" si="0"/>
        <v>0</v>
      </c>
      <c r="D18" s="38">
        <f t="shared" si="1"/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</row>
    <row r="19" spans="1:28">
      <c r="A19" s="36" t="str">
        <f>Constants!A19</f>
        <v>Stereo</v>
      </c>
      <c r="B19" s="37">
        <f>Constants!B19</f>
        <v>1.4</v>
      </c>
      <c r="C19" s="10">
        <f t="shared" si="0"/>
        <v>24</v>
      </c>
      <c r="D19" s="38">
        <f t="shared" si="1"/>
        <v>33.599999999999994</v>
      </c>
      <c r="E19" s="39">
        <v>1</v>
      </c>
      <c r="F19" s="39">
        <v>1</v>
      </c>
      <c r="G19" s="39">
        <v>1</v>
      </c>
      <c r="H19" s="39">
        <v>1</v>
      </c>
      <c r="I19" s="39">
        <v>1</v>
      </c>
      <c r="J19" s="39">
        <v>1</v>
      </c>
      <c r="K19" s="39">
        <v>1</v>
      </c>
      <c r="L19" s="39">
        <v>1</v>
      </c>
      <c r="M19" s="39">
        <v>1</v>
      </c>
      <c r="N19" s="39">
        <v>1</v>
      </c>
      <c r="O19" s="39">
        <v>1</v>
      </c>
      <c r="P19" s="39">
        <v>1</v>
      </c>
      <c r="Q19" s="39">
        <v>1</v>
      </c>
      <c r="R19" s="39">
        <v>1</v>
      </c>
      <c r="S19" s="39">
        <v>1</v>
      </c>
      <c r="T19" s="39">
        <v>1</v>
      </c>
      <c r="U19" s="39">
        <v>1</v>
      </c>
      <c r="V19" s="39">
        <v>1</v>
      </c>
      <c r="W19" s="39">
        <v>1</v>
      </c>
      <c r="X19" s="39">
        <v>1</v>
      </c>
      <c r="Y19" s="39">
        <v>1</v>
      </c>
      <c r="Z19" s="39">
        <v>1</v>
      </c>
      <c r="AA19" s="39">
        <v>1</v>
      </c>
      <c r="AB19" s="39">
        <v>1</v>
      </c>
    </row>
    <row r="20" spans="1:28">
      <c r="A20" s="36" t="str">
        <f>Constants!A20</f>
        <v>Fans</v>
      </c>
      <c r="B20" s="37">
        <f>Constants!B20</f>
        <v>0.1</v>
      </c>
      <c r="C20" s="10">
        <f t="shared" si="0"/>
        <v>0</v>
      </c>
      <c r="D20" s="38">
        <f t="shared" si="1"/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</row>
    <row r="21" spans="1:28">
      <c r="A21" s="36" t="str">
        <f>Constants!A21</f>
        <v>TV (Inverter)</v>
      </c>
      <c r="B21" s="37">
        <f>Constants!B21</f>
        <v>2.5</v>
      </c>
      <c r="C21" s="10">
        <f t="shared" si="0"/>
        <v>0</v>
      </c>
      <c r="D21" s="38">
        <f t="shared" si="1"/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</row>
    <row r="22" spans="1:28">
      <c r="A22" s="36" t="str">
        <f>Constants!A22</f>
        <v>Macerator</v>
      </c>
      <c r="B22" s="37">
        <f>Constants!B22</f>
        <v>10</v>
      </c>
      <c r="C22" s="10">
        <f t="shared" si="0"/>
        <v>0</v>
      </c>
      <c r="D22" s="38">
        <f t="shared" si="1"/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</row>
    <row r="23" spans="1:28">
      <c r="A23" s="36" t="str">
        <f>Constants!A23</f>
        <v>Pressure Water</v>
      </c>
      <c r="B23" s="37">
        <f>Constants!B23</f>
        <v>3</v>
      </c>
      <c r="C23" s="10">
        <f t="shared" si="0"/>
        <v>0</v>
      </c>
      <c r="D23" s="38">
        <f t="shared" si="1"/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</row>
    <row r="24" spans="1:28">
      <c r="A24" s="36" t="str">
        <f>Constants!A24</f>
        <v>Coffee Maker (inverter)</v>
      </c>
      <c r="B24" s="37">
        <f>Constants!B24</f>
        <v>46.875</v>
      </c>
      <c r="C24" s="10">
        <f t="shared" si="0"/>
        <v>0</v>
      </c>
      <c r="D24" s="38">
        <f t="shared" si="1"/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</row>
    <row r="25" spans="1:28">
      <c r="A25" s="36" t="str">
        <f>Constants!A25</f>
        <v>Computer (inverter)</v>
      </c>
      <c r="B25" s="37">
        <f>Constants!B25</f>
        <v>1.2975778546712804</v>
      </c>
      <c r="C25" s="10">
        <f t="shared" si="0"/>
        <v>0</v>
      </c>
      <c r="D25" s="38">
        <f t="shared" si="1"/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</row>
    <row r="26" spans="1:28">
      <c r="A26" s="36" t="str">
        <f>Constants!A26</f>
        <v>Wall warts (inverter)</v>
      </c>
      <c r="B26" s="37">
        <f>Constants!B26</f>
        <v>1.2975778546712804</v>
      </c>
      <c r="C26" s="10">
        <f t="shared" si="0"/>
        <v>0</v>
      </c>
      <c r="D26" s="38">
        <f t="shared" si="1"/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</row>
    <row r="27" spans="1:28">
      <c r="A27" s="36" t="str">
        <f>Constants!A27</f>
        <v>Inflator/pump</v>
      </c>
      <c r="B27" s="37">
        <f>Constants!B27</f>
        <v>64.878892733564015</v>
      </c>
      <c r="C27" s="10">
        <f t="shared" si="0"/>
        <v>0</v>
      </c>
      <c r="D27" s="38">
        <f t="shared" si="1"/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</row>
    <row r="28" spans="1:28">
      <c r="A28" s="36" t="str">
        <f>Constants!A28</f>
        <v>Air conditioner (inverter)</v>
      </c>
      <c r="B28" s="37">
        <f>Constants!B28</f>
        <v>126.34083044982701</v>
      </c>
      <c r="C28" s="10">
        <f t="shared" si="0"/>
        <v>0</v>
      </c>
      <c r="D28" s="38">
        <f t="shared" si="1"/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</row>
    <row r="29" spans="1:28">
      <c r="A29" s="36" t="str">
        <f>Constants!A29</f>
        <v>SSB Radio</v>
      </c>
      <c r="B29" s="10">
        <f>Constants!B29</f>
        <v>0</v>
      </c>
      <c r="C29" s="10">
        <f t="shared" si="0"/>
        <v>0</v>
      </c>
      <c r="D29" s="38">
        <f t="shared" si="1"/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</row>
    <row r="30" spans="1:28">
      <c r="A30" s="8" t="s">
        <v>101</v>
      </c>
      <c r="B30" s="41">
        <f>D30/24</f>
        <v>-3.0441666666666669</v>
      </c>
      <c r="C30" s="42" t="s">
        <v>76</v>
      </c>
      <c r="D30" s="43">
        <f>-(SUM(D2:D29))</f>
        <v>-73.06</v>
      </c>
      <c r="E30" s="44">
        <f t="shared" ref="E30:AB30" si="2">-($B$2*E2+$B$3*E3+$B$4*E4+$B$5*E5+$B$6*E6+$B$7*E7+$B$8*E8+$B$9*E9+$B$10*E10+$B$11*E11+$B$12*E12+$B$13*E13+$B$14*E14+$B$15*E15+$B$16*E16+$B$17*E17+$B$18*E18+$B$19*E19+$B$20*E20+$B$21*E21+$B$22*E22+$B$23*E23+$B$24*E24+$B$25*E25+$B$26*E26+$B$27*E27+$B$28*E28+$B$29*E29)</f>
        <v>-2.5999999999999996</v>
      </c>
      <c r="F30" s="44">
        <f t="shared" si="2"/>
        <v>-2.5999999999999996</v>
      </c>
      <c r="G30" s="44">
        <f t="shared" si="2"/>
        <v>-2.5999999999999996</v>
      </c>
      <c r="H30" s="44">
        <f t="shared" si="2"/>
        <v>-2.2999999999999998</v>
      </c>
      <c r="I30" s="44">
        <f t="shared" si="2"/>
        <v>-2.2999999999999998</v>
      </c>
      <c r="J30" s="44">
        <f t="shared" si="2"/>
        <v>-2.2999999999999998</v>
      </c>
      <c r="K30" s="44">
        <f t="shared" si="2"/>
        <v>-9.8000000000000007</v>
      </c>
      <c r="L30" s="44">
        <f t="shared" si="2"/>
        <v>-2.2999999999999998</v>
      </c>
      <c r="M30" s="44">
        <f t="shared" si="2"/>
        <v>-3.3</v>
      </c>
      <c r="N30" s="44">
        <f t="shared" si="2"/>
        <v>-3.3</v>
      </c>
      <c r="O30" s="44">
        <f t="shared" si="2"/>
        <v>-3.6599999999999997</v>
      </c>
      <c r="P30" s="44">
        <f t="shared" si="2"/>
        <v>-3.3</v>
      </c>
      <c r="Q30" s="44">
        <f t="shared" si="2"/>
        <v>-3.3</v>
      </c>
      <c r="R30" s="44">
        <f t="shared" si="2"/>
        <v>-3.3</v>
      </c>
      <c r="S30" s="44">
        <f t="shared" si="2"/>
        <v>-3.3</v>
      </c>
      <c r="T30" s="44">
        <f t="shared" si="2"/>
        <v>-2.2999999999999998</v>
      </c>
      <c r="U30" s="44">
        <f t="shared" si="2"/>
        <v>-2.2999999999999998</v>
      </c>
      <c r="V30" s="44">
        <f t="shared" si="2"/>
        <v>-2.5999999999999996</v>
      </c>
      <c r="W30" s="44">
        <f t="shared" si="2"/>
        <v>-2.5999999999999996</v>
      </c>
      <c r="X30" s="44">
        <f t="shared" si="2"/>
        <v>-2.5999999999999996</v>
      </c>
      <c r="Y30" s="44">
        <f t="shared" si="2"/>
        <v>-2.5999999999999996</v>
      </c>
      <c r="Z30" s="44">
        <f t="shared" si="2"/>
        <v>-2.5999999999999996</v>
      </c>
      <c r="AA30" s="44">
        <f t="shared" si="2"/>
        <v>-2.5999999999999996</v>
      </c>
      <c r="AB30" s="44">
        <f t="shared" si="2"/>
        <v>-2.5999999999999996</v>
      </c>
    </row>
    <row r="31" spans="1:28">
      <c r="B31" s="2"/>
      <c r="C31" s="2"/>
      <c r="D31" s="2"/>
      <c r="H31" s="45"/>
      <c r="J31" s="46"/>
    </row>
    <row r="32" spans="1:28">
      <c r="A32" t="s">
        <v>102</v>
      </c>
      <c r="B32" s="49">
        <v>40</v>
      </c>
      <c r="C32" s="10">
        <f>SUM(E32:AB32)</f>
        <v>24</v>
      </c>
      <c r="D32" s="38">
        <f>B32*C32</f>
        <v>960</v>
      </c>
      <c r="E32" s="48">
        <v>1</v>
      </c>
      <c r="F32" s="48">
        <v>1</v>
      </c>
      <c r="G32" s="48">
        <v>1</v>
      </c>
      <c r="H32" s="48">
        <v>1</v>
      </c>
      <c r="I32" s="48">
        <v>1</v>
      </c>
      <c r="J32" s="48">
        <v>1</v>
      </c>
      <c r="K32" s="48">
        <v>1</v>
      </c>
      <c r="L32" s="48">
        <v>1</v>
      </c>
      <c r="M32" s="48">
        <v>1</v>
      </c>
      <c r="N32" s="48">
        <v>1</v>
      </c>
      <c r="O32" s="48">
        <v>1</v>
      </c>
      <c r="P32" s="48">
        <v>1</v>
      </c>
      <c r="Q32" s="48">
        <v>1</v>
      </c>
      <c r="R32" s="48">
        <v>1</v>
      </c>
      <c r="S32" s="48">
        <v>1</v>
      </c>
      <c r="T32" s="48">
        <v>1</v>
      </c>
      <c r="U32" s="48">
        <v>1</v>
      </c>
      <c r="V32" s="48">
        <v>1</v>
      </c>
      <c r="W32" s="48">
        <v>1</v>
      </c>
      <c r="X32" s="48">
        <v>1</v>
      </c>
      <c r="Y32" s="48">
        <v>1</v>
      </c>
      <c r="Z32" s="48">
        <v>1</v>
      </c>
      <c r="AA32" s="48">
        <v>1</v>
      </c>
      <c r="AB32" s="48">
        <v>1</v>
      </c>
    </row>
    <row r="33" spans="1:28">
      <c r="A33" t="s">
        <v>99</v>
      </c>
      <c r="B33" s="49">
        <v>0</v>
      </c>
      <c r="C33" s="10">
        <f>SUM(E33:AB33)</f>
        <v>5.7</v>
      </c>
      <c r="D33" s="38">
        <f>B33*C33</f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0.1</v>
      </c>
      <c r="M33" s="48">
        <v>0.2</v>
      </c>
      <c r="N33" s="48">
        <v>0.3</v>
      </c>
      <c r="O33" s="48">
        <v>0.9</v>
      </c>
      <c r="P33" s="48">
        <v>0.9</v>
      </c>
      <c r="Q33" s="48">
        <v>0.9</v>
      </c>
      <c r="R33" s="48">
        <v>0.9</v>
      </c>
      <c r="S33" s="48">
        <v>0.9</v>
      </c>
      <c r="T33" s="48">
        <v>0.3</v>
      </c>
      <c r="U33" s="48">
        <v>0.2</v>
      </c>
      <c r="V33" s="48">
        <v>0.1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</row>
    <row r="34" spans="1:28">
      <c r="A34" t="s">
        <v>100</v>
      </c>
      <c r="B34" s="49">
        <v>0</v>
      </c>
      <c r="C34" s="10">
        <f>SUM(E34:AB34)</f>
        <v>24</v>
      </c>
      <c r="D34" s="38">
        <f>B34*C34</f>
        <v>0</v>
      </c>
      <c r="E34" s="48">
        <v>1</v>
      </c>
      <c r="F34" s="48">
        <v>1</v>
      </c>
      <c r="G34" s="48">
        <v>1</v>
      </c>
      <c r="H34" s="48">
        <v>1</v>
      </c>
      <c r="I34" s="48">
        <v>1</v>
      </c>
      <c r="J34" s="48">
        <v>1</v>
      </c>
      <c r="K34" s="48">
        <v>1</v>
      </c>
      <c r="L34" s="48">
        <v>1</v>
      </c>
      <c r="M34" s="48">
        <v>1</v>
      </c>
      <c r="N34" s="48">
        <v>1</v>
      </c>
      <c r="O34" s="48">
        <v>1</v>
      </c>
      <c r="P34" s="48">
        <v>1</v>
      </c>
      <c r="Q34" s="48">
        <v>1</v>
      </c>
      <c r="R34" s="48">
        <v>1</v>
      </c>
      <c r="S34" s="48">
        <v>1</v>
      </c>
      <c r="T34" s="48">
        <v>1</v>
      </c>
      <c r="U34" s="48">
        <v>1</v>
      </c>
      <c r="V34" s="48">
        <v>1</v>
      </c>
      <c r="W34" s="48">
        <v>1</v>
      </c>
      <c r="X34" s="48">
        <v>1</v>
      </c>
      <c r="Y34" s="48">
        <v>1</v>
      </c>
      <c r="Z34" s="48">
        <v>1</v>
      </c>
      <c r="AA34" s="48">
        <v>1</v>
      </c>
      <c r="AB34" s="48">
        <v>1</v>
      </c>
    </row>
    <row r="35" spans="1:28">
      <c r="B35" s="2"/>
      <c r="C35" s="42" t="s">
        <v>79</v>
      </c>
      <c r="D35" s="43">
        <f>SUM(D32:D34)</f>
        <v>960</v>
      </c>
      <c r="E35" s="8">
        <f t="shared" ref="E35:AB35" si="3">$B$32*E32+$B$33*E33+$B$34*E34</f>
        <v>40</v>
      </c>
      <c r="F35" s="8">
        <f t="shared" si="3"/>
        <v>40</v>
      </c>
      <c r="G35" s="8">
        <f t="shared" si="3"/>
        <v>40</v>
      </c>
      <c r="H35" s="8">
        <f t="shared" si="3"/>
        <v>40</v>
      </c>
      <c r="I35" s="8">
        <f t="shared" si="3"/>
        <v>40</v>
      </c>
      <c r="J35" s="50">
        <f t="shared" si="3"/>
        <v>40</v>
      </c>
      <c r="K35" s="8">
        <f t="shared" si="3"/>
        <v>40</v>
      </c>
      <c r="L35" s="8">
        <f t="shared" si="3"/>
        <v>40</v>
      </c>
      <c r="M35" s="8">
        <f t="shared" si="3"/>
        <v>40</v>
      </c>
      <c r="N35" s="8">
        <f t="shared" si="3"/>
        <v>40</v>
      </c>
      <c r="O35" s="8">
        <f t="shared" si="3"/>
        <v>40</v>
      </c>
      <c r="P35" s="8">
        <f t="shared" si="3"/>
        <v>40</v>
      </c>
      <c r="Q35" s="8">
        <f t="shared" si="3"/>
        <v>40</v>
      </c>
      <c r="R35" s="8">
        <f t="shared" si="3"/>
        <v>40</v>
      </c>
      <c r="S35" s="8">
        <f t="shared" si="3"/>
        <v>40</v>
      </c>
      <c r="T35" s="8">
        <f t="shared" si="3"/>
        <v>40</v>
      </c>
      <c r="U35" s="8">
        <f t="shared" si="3"/>
        <v>40</v>
      </c>
      <c r="V35" s="8">
        <f t="shared" si="3"/>
        <v>40</v>
      </c>
      <c r="W35" s="8">
        <f t="shared" si="3"/>
        <v>40</v>
      </c>
      <c r="X35" s="8">
        <f t="shared" si="3"/>
        <v>40</v>
      </c>
      <c r="Y35" s="8">
        <f t="shared" si="3"/>
        <v>40</v>
      </c>
      <c r="Z35" s="8">
        <f t="shared" si="3"/>
        <v>40</v>
      </c>
      <c r="AA35" s="8">
        <f t="shared" si="3"/>
        <v>40</v>
      </c>
      <c r="AB35" s="8">
        <f t="shared" si="3"/>
        <v>40</v>
      </c>
    </row>
    <row r="36" spans="1:28">
      <c r="B36" s="2"/>
      <c r="H36" s="35"/>
      <c r="J36" s="51"/>
    </row>
    <row r="37" spans="1:28">
      <c r="C37" s="42" t="s">
        <v>80</v>
      </c>
      <c r="D37" s="43">
        <f t="shared" ref="D37:AB37" si="4">D30+D35</f>
        <v>886.94</v>
      </c>
      <c r="E37" s="44">
        <f t="shared" si="4"/>
        <v>37.4</v>
      </c>
      <c r="F37" s="44">
        <f t="shared" si="4"/>
        <v>37.4</v>
      </c>
      <c r="G37" s="44">
        <f t="shared" si="4"/>
        <v>37.4</v>
      </c>
      <c r="H37" s="44">
        <f t="shared" si="4"/>
        <v>37.700000000000003</v>
      </c>
      <c r="I37" s="44">
        <f t="shared" si="4"/>
        <v>37.700000000000003</v>
      </c>
      <c r="J37" s="44">
        <f t="shared" si="4"/>
        <v>37.700000000000003</v>
      </c>
      <c r="K37" s="44">
        <f t="shared" si="4"/>
        <v>30.2</v>
      </c>
      <c r="L37" s="44">
        <f t="shared" si="4"/>
        <v>37.700000000000003</v>
      </c>
      <c r="M37" s="44">
        <f t="shared" si="4"/>
        <v>36.700000000000003</v>
      </c>
      <c r="N37" s="44">
        <f t="shared" si="4"/>
        <v>36.700000000000003</v>
      </c>
      <c r="O37" s="44">
        <f t="shared" si="4"/>
        <v>36.340000000000003</v>
      </c>
      <c r="P37" s="44">
        <f t="shared" si="4"/>
        <v>36.700000000000003</v>
      </c>
      <c r="Q37" s="44">
        <f t="shared" si="4"/>
        <v>36.700000000000003</v>
      </c>
      <c r="R37" s="44">
        <f t="shared" si="4"/>
        <v>36.700000000000003</v>
      </c>
      <c r="S37" s="44">
        <f t="shared" si="4"/>
        <v>36.700000000000003</v>
      </c>
      <c r="T37" s="44">
        <f t="shared" si="4"/>
        <v>37.700000000000003</v>
      </c>
      <c r="U37" s="44">
        <f t="shared" si="4"/>
        <v>37.700000000000003</v>
      </c>
      <c r="V37" s="44">
        <f t="shared" si="4"/>
        <v>37.4</v>
      </c>
      <c r="W37" s="44">
        <f t="shared" si="4"/>
        <v>37.4</v>
      </c>
      <c r="X37" s="44">
        <f t="shared" si="4"/>
        <v>37.4</v>
      </c>
      <c r="Y37" s="44">
        <f t="shared" si="4"/>
        <v>37.4</v>
      </c>
      <c r="Z37" s="44">
        <f t="shared" si="4"/>
        <v>37.4</v>
      </c>
      <c r="AA37" s="44">
        <f t="shared" si="4"/>
        <v>37.4</v>
      </c>
      <c r="AB37" s="44">
        <f t="shared" si="4"/>
        <v>37.4</v>
      </c>
    </row>
    <row r="39" spans="1:28">
      <c r="A39" t="s">
        <v>81</v>
      </c>
      <c r="B39" s="62">
        <f>Constants!B33</f>
        <v>390</v>
      </c>
      <c r="C39" s="54" t="s">
        <v>82</v>
      </c>
      <c r="E39" s="55" t="b">
        <f>IF(D40/$B$39&lt;Constants!$C$36,Constants!$B$36,IF(D40/$B$39&lt;Constants!$C$37,Constants!$B$37,IF(D40/$B$39&lt;Constants!$C$38,Constants!$B$38,IF(D40/$B$39&lt;Constants!$C$39,Constants!$B$39,IF(D40/$B$39&lt;Constants!$C$40,Constants!$B$40,IF(D40/$B$39&lt;Constants!$C$41,Constants!$B$41,IF(D40/$B$39&lt;Constants!$C$42,Constants!$B$42,IF(D40/$B$39&lt;Constants!$C$43,Constants!$B$43,IF(D40/$B$39&lt;Constants!$C$44,Constants!$B$44)))))))))</f>
        <v>0</v>
      </c>
      <c r="F39" s="55" t="b">
        <f>IF(E40/$B$39&lt;Constants!$C$36,Constants!$B$36,IF(E40/$B$39&lt;Constants!$C$37,Constants!$B$37,IF(E40/$B$39&lt;Constants!$C$38,Constants!$B$38,IF(E40/$B$39&lt;Constants!$C$39,Constants!$B$39,IF(E40/$B$39&lt;Constants!$C$40,Constants!$B$40,IF(E40/$B$39&lt;Constants!$C$41,Constants!$B$41,IF(E40/$B$39&lt;Constants!$C$42,Constants!$B$42,IF(E40/$B$39&lt;Constants!$C$43,Constants!$B$43,IF(E40/$B$39&lt;Constants!$C$44,Constants!$B$44)))))))))</f>
        <v>0</v>
      </c>
      <c r="G39" s="55" t="b">
        <f>IF(F40/$B$39&lt;Constants!$C$36,Constants!$B$36,IF(F40/$B$39&lt;Constants!$C$37,Constants!$B$37,IF(F40/$B$39&lt;Constants!$C$38,Constants!$B$38,IF(F40/$B$39&lt;Constants!$C$39,Constants!$B$39,IF(F40/$B$39&lt;Constants!$C$40,Constants!$B$40,IF(F40/$B$39&lt;Constants!$C$41,Constants!$B$41,IF(F40/$B$39&lt;Constants!$C$42,Constants!$B$42,IF(F40/$B$39&lt;Constants!$C$43,Constants!$B$43,IF(F40/$B$39&lt;Constants!$C$44,Constants!$B$44)))))))))</f>
        <v>0</v>
      </c>
      <c r="H39" s="55" t="b">
        <f>IF(G40/$B$39&lt;Constants!$C$36,Constants!$B$36,IF(G40/$B$39&lt;Constants!$C$37,Constants!$B$37,IF(G40/$B$39&lt;Constants!$C$38,Constants!$B$38,IF(G40/$B$39&lt;Constants!$C$39,Constants!$B$39,IF(G40/$B$39&lt;Constants!$C$40,Constants!$B$40,IF(G40/$B$39&lt;Constants!$C$41,Constants!$B$41,IF(G40/$B$39&lt;Constants!$C$42,Constants!$B$42,IF(G40/$B$39&lt;Constants!$C$43,Constants!$B$43,IF(G40/$B$39&lt;Constants!$C$44,Constants!$B$44)))))))))</f>
        <v>0</v>
      </c>
      <c r="I39" s="55" t="b">
        <f>IF(H40/$B$39&lt;Constants!$C$36,Constants!$B$36,IF(H40/$B$39&lt;Constants!$C$37,Constants!$B$37,IF(H40/$B$39&lt;Constants!$C$38,Constants!$B$38,IF(H40/$B$39&lt;Constants!$C$39,Constants!$B$39,IF(H40/$B$39&lt;Constants!$C$40,Constants!$B$40,IF(H40/$B$39&lt;Constants!$C$41,Constants!$B$41,IF(H40/$B$39&lt;Constants!$C$42,Constants!$B$42,IF(H40/$B$39&lt;Constants!$C$43,Constants!$B$43,IF(H40/$B$39&lt;Constants!$C$44,Constants!$B$44)))))))))</f>
        <v>0</v>
      </c>
      <c r="J39" s="55" t="b">
        <f>IF(I40/$B$39&lt;Constants!$C$36,Constants!$B$36,IF(I40/$B$39&lt;Constants!$C$37,Constants!$B$37,IF(I40/$B$39&lt;Constants!$C$38,Constants!$B$38,IF(I40/$B$39&lt;Constants!$C$39,Constants!$B$39,IF(I40/$B$39&lt;Constants!$C$40,Constants!$B$40,IF(I40/$B$39&lt;Constants!$C$41,Constants!$B$41,IF(I40/$B$39&lt;Constants!$C$42,Constants!$B$42,IF(I40/$B$39&lt;Constants!$C$43,Constants!$B$43,IF(I40/$B$39&lt;Constants!$C$44,Constants!$B$44)))))))))</f>
        <v>0</v>
      </c>
      <c r="K39" s="55" t="b">
        <f>IF(J40/$B$39&lt;Constants!$C$36,Constants!$B$36,IF(J40/$B$39&lt;Constants!$C$37,Constants!$B$37,IF(J40/$B$39&lt;Constants!$C$38,Constants!$B$38,IF(J40/$B$39&lt;Constants!$C$39,Constants!$B$39,IF(J40/$B$39&lt;Constants!$C$40,Constants!$B$40,IF(J40/$B$39&lt;Constants!$C$41,Constants!$B$41,IF(J40/$B$39&lt;Constants!$C$42,Constants!$B$42,IF(J40/$B$39&lt;Constants!$C$43,Constants!$B$43,IF(J40/$B$39&lt;Constants!$C$44,Constants!$B$44)))))))))</f>
        <v>0</v>
      </c>
      <c r="L39" s="55" t="b">
        <f>IF(K40/$B$39&lt;Constants!$C$36,Constants!$B$36,IF(K40/$B$39&lt;Constants!$C$37,Constants!$B$37,IF(K40/$B$39&lt;Constants!$C$38,Constants!$B$38,IF(K40/$B$39&lt;Constants!$C$39,Constants!$B$39,IF(K40/$B$39&lt;Constants!$C$40,Constants!$B$40,IF(K40/$B$39&lt;Constants!$C$41,Constants!$B$41,IF(K40/$B$39&lt;Constants!$C$42,Constants!$B$42,IF(K40/$B$39&lt;Constants!$C$43,Constants!$B$43,IF(K40/$B$39&lt;Constants!$C$44,Constants!$B$44)))))))))</f>
        <v>0</v>
      </c>
      <c r="M39" s="55" t="b">
        <f>IF(L40/$B$39&lt;Constants!$C$36,Constants!$B$36,IF(L40/$B$39&lt;Constants!$C$37,Constants!$B$37,IF(L40/$B$39&lt;Constants!$C$38,Constants!$B$38,IF(L40/$B$39&lt;Constants!$C$39,Constants!$B$39,IF(L40/$B$39&lt;Constants!$C$40,Constants!$B$40,IF(L40/$B$39&lt;Constants!$C$41,Constants!$B$41,IF(L40/$B$39&lt;Constants!$C$42,Constants!$B$42,IF(L40/$B$39&lt;Constants!$C$43,Constants!$B$43,IF(L40/$B$39&lt;Constants!$C$44,Constants!$B$44)))))))))</f>
        <v>0</v>
      </c>
      <c r="N39" s="55" t="b">
        <f>IF(M40/$B$39&lt;Constants!$C$36,Constants!$B$36,IF(M40/$B$39&lt;Constants!$C$37,Constants!$B$37,IF(M40/$B$39&lt;Constants!$C$38,Constants!$B$38,IF(M40/$B$39&lt;Constants!$C$39,Constants!$B$39,IF(M40/$B$39&lt;Constants!$C$40,Constants!$B$40,IF(M40/$B$39&lt;Constants!$C$41,Constants!$B$41,IF(M40/$B$39&lt;Constants!$C$42,Constants!$B$42,IF(M40/$B$39&lt;Constants!$C$43,Constants!$B$43,IF(M40/$B$39&lt;Constants!$C$44,Constants!$B$44)))))))))</f>
        <v>0</v>
      </c>
      <c r="O39" s="55" t="b">
        <f>IF(N40/$B$39&lt;Constants!$C$36,Constants!$B$36,IF(N40/$B$39&lt;Constants!$C$37,Constants!$B$37,IF(N40/$B$39&lt;Constants!$C$38,Constants!$B$38,IF(N40/$B$39&lt;Constants!$C$39,Constants!$B$39,IF(N40/$B$39&lt;Constants!$C$40,Constants!$B$40,IF(N40/$B$39&lt;Constants!$C$41,Constants!$B$41,IF(N40/$B$39&lt;Constants!$C$42,Constants!$B$42,IF(N40/$B$39&lt;Constants!$C$43,Constants!$B$43,IF(N40/$B$39&lt;Constants!$C$44,Constants!$B$44)))))))))</f>
        <v>0</v>
      </c>
      <c r="P39" s="55" t="b">
        <f>IF(O40/$B$39&lt;Constants!$C$36,Constants!$B$36,IF(O40/$B$39&lt;Constants!$C$37,Constants!$B$37,IF(O40/$B$39&lt;Constants!$C$38,Constants!$B$38,IF(O40/$B$39&lt;Constants!$C$39,Constants!$B$39,IF(O40/$B$39&lt;Constants!$C$40,Constants!$B$40,IF(O40/$B$39&lt;Constants!$C$41,Constants!$B$41,IF(O40/$B$39&lt;Constants!$C$42,Constants!$B$42,IF(O40/$B$39&lt;Constants!$C$43,Constants!$B$43,IF(O40/$B$39&lt;Constants!$C$44,Constants!$B$44)))))))))</f>
        <v>0</v>
      </c>
      <c r="Q39" s="55" t="b">
        <f>IF(P40/$B$39&lt;Constants!$C$36,Constants!$B$36,IF(P40/$B$39&lt;Constants!$C$37,Constants!$B$37,IF(P40/$B$39&lt;Constants!$C$38,Constants!$B$38,IF(P40/$B$39&lt;Constants!$C$39,Constants!$B$39,IF(P40/$B$39&lt;Constants!$C$40,Constants!$B$40,IF(P40/$B$39&lt;Constants!$C$41,Constants!$B$41,IF(P40/$B$39&lt;Constants!$C$42,Constants!$B$42,IF(P40/$B$39&lt;Constants!$C$43,Constants!$B$43,IF(P40/$B$39&lt;Constants!$C$44,Constants!$B$44)))))))))</f>
        <v>0</v>
      </c>
      <c r="R39" s="55" t="b">
        <f>IF(Q40/$B$39&lt;Constants!$C$36,Constants!$B$36,IF(Q40/$B$39&lt;Constants!$C$37,Constants!$B$37,IF(Q40/$B$39&lt;Constants!$C$38,Constants!$B$38,IF(Q40/$B$39&lt;Constants!$C$39,Constants!$B$39,IF(Q40/$B$39&lt;Constants!$C$40,Constants!$B$40,IF(Q40/$B$39&lt;Constants!$C$41,Constants!$B$41,IF(Q40/$B$39&lt;Constants!$C$42,Constants!$B$42,IF(Q40/$B$39&lt;Constants!$C$43,Constants!$B$43,IF(Q40/$B$39&lt;Constants!$C$44,Constants!$B$44)))))))))</f>
        <v>0</v>
      </c>
      <c r="S39" s="55" t="b">
        <f>IF(R40/$B$39&lt;Constants!$C$36,Constants!$B$36,IF(R40/$B$39&lt;Constants!$C$37,Constants!$B$37,IF(R40/$B$39&lt;Constants!$C$38,Constants!$B$38,IF(R40/$B$39&lt;Constants!$C$39,Constants!$B$39,IF(R40/$B$39&lt;Constants!$C$40,Constants!$B$40,IF(R40/$B$39&lt;Constants!$C$41,Constants!$B$41,IF(R40/$B$39&lt;Constants!$C$42,Constants!$B$42,IF(R40/$B$39&lt;Constants!$C$43,Constants!$B$43,IF(R40/$B$39&lt;Constants!$C$44,Constants!$B$44)))))))))</f>
        <v>0</v>
      </c>
      <c r="T39" s="55" t="b">
        <f>IF(S40/$B$39&lt;Constants!$C$36,Constants!$B$36,IF(S40/$B$39&lt;Constants!$C$37,Constants!$B$37,IF(S40/$B$39&lt;Constants!$C$38,Constants!$B$38,IF(S40/$B$39&lt;Constants!$C$39,Constants!$B$39,IF(S40/$B$39&lt;Constants!$C$40,Constants!$B$40,IF(S40/$B$39&lt;Constants!$C$41,Constants!$B$41,IF(S40/$B$39&lt;Constants!$C$42,Constants!$B$42,IF(S40/$B$39&lt;Constants!$C$43,Constants!$B$43,IF(S40/$B$39&lt;Constants!$C$44,Constants!$B$44)))))))))</f>
        <v>0</v>
      </c>
      <c r="U39" s="55" t="b">
        <f>IF(T40/$B$39&lt;Constants!$C$36,Constants!$B$36,IF(T40/$B$39&lt;Constants!$C$37,Constants!$B$37,IF(T40/$B$39&lt;Constants!$C$38,Constants!$B$38,IF(T40/$B$39&lt;Constants!$C$39,Constants!$B$39,IF(T40/$B$39&lt;Constants!$C$40,Constants!$B$40,IF(T40/$B$39&lt;Constants!$C$41,Constants!$B$41,IF(T40/$B$39&lt;Constants!$C$42,Constants!$B$42,IF(T40/$B$39&lt;Constants!$C$43,Constants!$B$43,IF(T40/$B$39&lt;Constants!$C$44,Constants!$B$44)))))))))</f>
        <v>0</v>
      </c>
      <c r="V39" s="55" t="b">
        <f>IF(U40/$B$39&lt;Constants!$C$36,Constants!$B$36,IF(U40/$B$39&lt;Constants!$C$37,Constants!$B$37,IF(U40/$B$39&lt;Constants!$C$38,Constants!$B$38,IF(U40/$B$39&lt;Constants!$C$39,Constants!$B$39,IF(U40/$B$39&lt;Constants!$C$40,Constants!$B$40,IF(U40/$B$39&lt;Constants!$C$41,Constants!$B$41,IF(U40/$B$39&lt;Constants!$C$42,Constants!$B$42,IF(U40/$B$39&lt;Constants!$C$43,Constants!$B$43,IF(U40/$B$39&lt;Constants!$C$44,Constants!$B$44)))))))))</f>
        <v>0</v>
      </c>
      <c r="W39" s="55" t="b">
        <f>IF(V40/$B$39&lt;Constants!$C$36,Constants!$B$36,IF(V40/$B$39&lt;Constants!$C$37,Constants!$B$37,IF(V40/$B$39&lt;Constants!$C$38,Constants!$B$38,IF(V40/$B$39&lt;Constants!$C$39,Constants!$B$39,IF(V40/$B$39&lt;Constants!$C$40,Constants!$B$40,IF(V40/$B$39&lt;Constants!$C$41,Constants!$B$41,IF(V40/$B$39&lt;Constants!$C$42,Constants!$B$42,IF(V40/$B$39&lt;Constants!$C$43,Constants!$B$43,IF(V40/$B$39&lt;Constants!$C$44,Constants!$B$44)))))))))</f>
        <v>0</v>
      </c>
      <c r="X39" s="55" t="b">
        <f>IF(W40/$B$39&lt;Constants!$C$36,Constants!$B$36,IF(W40/$B$39&lt;Constants!$C$37,Constants!$B$37,IF(W40/$B$39&lt;Constants!$C$38,Constants!$B$38,IF(W40/$B$39&lt;Constants!$C$39,Constants!$B$39,IF(W40/$B$39&lt;Constants!$C$40,Constants!$B$40,IF(W40/$B$39&lt;Constants!$C$41,Constants!$B$41,IF(W40/$B$39&lt;Constants!$C$42,Constants!$B$42,IF(W40/$B$39&lt;Constants!$C$43,Constants!$B$43,IF(W40/$B$39&lt;Constants!$C$44,Constants!$B$44)))))))))</f>
        <v>0</v>
      </c>
      <c r="Y39" s="55" t="b">
        <f>IF(X40/$B$39&lt;Constants!$C$36,Constants!$B$36,IF(X40/$B$39&lt;Constants!$C$37,Constants!$B$37,IF(X40/$B$39&lt;Constants!$C$38,Constants!$B$38,IF(X40/$B$39&lt;Constants!$C$39,Constants!$B$39,IF(X40/$B$39&lt;Constants!$C$40,Constants!$B$40,IF(X40/$B$39&lt;Constants!$C$41,Constants!$B$41,IF(X40/$B$39&lt;Constants!$C$42,Constants!$B$42,IF(X40/$B$39&lt;Constants!$C$43,Constants!$B$43,IF(X40/$B$39&lt;Constants!$C$44,Constants!$B$44)))))))))</f>
        <v>0</v>
      </c>
      <c r="Z39" s="55" t="b">
        <f>IF(Y40/$B$39&lt;Constants!$C$36,Constants!$B$36,IF(Y40/$B$39&lt;Constants!$C$37,Constants!$B$37,IF(Y40/$B$39&lt;Constants!$C$38,Constants!$B$38,IF(Y40/$B$39&lt;Constants!$C$39,Constants!$B$39,IF(Y40/$B$39&lt;Constants!$C$40,Constants!$B$40,IF(Y40/$B$39&lt;Constants!$C$41,Constants!$B$41,IF(Y40/$B$39&lt;Constants!$C$42,Constants!$B$42,IF(Y40/$B$39&lt;Constants!$C$43,Constants!$B$43,IF(Y40/$B$39&lt;Constants!$C$44,Constants!$B$44)))))))))</f>
        <v>0</v>
      </c>
      <c r="AA39" s="55" t="b">
        <f>IF(Z40/$B$39&lt;Constants!$C$36,Constants!$B$36,IF(Z40/$B$39&lt;Constants!$C$37,Constants!$B$37,IF(Z40/$B$39&lt;Constants!$C$38,Constants!$B$38,IF(Z40/$B$39&lt;Constants!$C$39,Constants!$B$39,IF(Z40/$B$39&lt;Constants!$C$40,Constants!$B$40,IF(Z40/$B$39&lt;Constants!$C$41,Constants!$B$41,IF(Z40/$B$39&lt;Constants!$C$42,Constants!$B$42,IF(Z40/$B$39&lt;Constants!$C$43,Constants!$B$43,IF(Z40/$B$39&lt;Constants!$C$44,Constants!$B$44)))))))))</f>
        <v>0</v>
      </c>
      <c r="AB39" s="55" t="b">
        <f>IF(AA40/$B$39&lt;Constants!$C$36,Constants!$B$36,IF(AA40/$B$39&lt;Constants!$C$37,Constants!$B$37,IF(AA40/$B$39&lt;Constants!$C$38,Constants!$B$38,IF(AA40/$B$39&lt;Constants!$C$39,Constants!$B$39,IF(AA40/$B$39&lt;Constants!$C$40,Constants!$B$40,IF(AA40/$B$39&lt;Constants!$C$41,Constants!$B$41,IF(AA40/$B$39&lt;Constants!$C$42,Constants!$B$42,IF(AA40/$B$39&lt;Constants!$C$43,Constants!$B$43,IF(AA40/$B$39&lt;Constants!$C$44,Constants!$B$44)))))))))</f>
        <v>0</v>
      </c>
    </row>
    <row r="40" spans="1:28">
      <c r="C40" t="s">
        <v>83</v>
      </c>
      <c r="D40" s="56">
        <f>B39</f>
        <v>390</v>
      </c>
      <c r="E40" s="57">
        <f>IF(AND(D40+E$37&gt;$B$39,E$37&lt;E39),$B$39,IF(E$37&lt;0,D40+E$37/Constants!$B$34,IF(E$37&gt;E$39,D40+E39*Constants!$B$34,D40+E$37*Constants!$B$34)))</f>
        <v>390</v>
      </c>
      <c r="F40" s="57">
        <f>IF(AND(E40+F$37&gt;$B$39,F$37&lt;F39),$B$39,IF(F$37&lt;0,E40+F$37/Constants!$B$34,IF(F$37&gt;F$39,E40+F39*Constants!$B$34,E40+F$37*Constants!$B$34)))</f>
        <v>390</v>
      </c>
      <c r="G40" s="57">
        <f>IF(AND(F40+G$37&gt;$B$39,G$37&lt;G39),$B$39,IF(G$37&lt;0,F40+G$37/Constants!$B$34,IF(G$37&gt;G$39,F40+G39*Constants!$B$34,F40+G$37*Constants!$B$34)))</f>
        <v>390</v>
      </c>
      <c r="H40" s="57">
        <f>IF(AND(G40+H$37&gt;$B$39,H$37&lt;H39),$B$39,IF(H$37&lt;0,G40+H$37/Constants!$B$34,IF(H$37&gt;H$39,G40+H39*Constants!$B$34,G40+H$37*Constants!$B$34)))</f>
        <v>390</v>
      </c>
      <c r="I40" s="57">
        <f>IF(AND(H40+I$37&gt;$B$39,I$37&lt;I39),$B$39,IF(I$37&lt;0,H40+I$37/Constants!$B$34,IF(I$37&gt;I$39,H40+I39*Constants!$B$34,H40+I$37*Constants!$B$34)))</f>
        <v>390</v>
      </c>
      <c r="J40" s="57">
        <f>IF(AND(I40+J$37&gt;$B$39,J$37&lt;J39),$B$39,IF(J$37&lt;0,I40+J$37/Constants!$B$34,IF(J$37&gt;J$39,I40+J39*Constants!$B$34,I40+J$37*Constants!$B$34)))</f>
        <v>390</v>
      </c>
      <c r="K40" s="57">
        <f>IF(AND(J40+K$37&gt;$B$39,K$37&lt;K39),$B$39,IF(K$37&lt;0,J40+K$37/Constants!$B$34,IF(K$37&gt;K$39,J40+K39*Constants!$B$34,J40+K$37*Constants!$B$34)))</f>
        <v>390</v>
      </c>
      <c r="L40" s="57">
        <f>IF(AND(K40+L$37&gt;$B$39,L$37&lt;L39),$B$39,IF(L$37&lt;0,K40+L$37/Constants!$B$34,IF(L$37&gt;L$39,K40+L39*Constants!$B$34,K40+L$37*Constants!$B$34)))</f>
        <v>390</v>
      </c>
      <c r="M40" s="57">
        <f>IF(AND(L40+M$37&gt;$B$39,M$37&lt;M39),$B$39,IF(M$37&lt;0,L40+M$37/Constants!$B$34,IF(M$37&gt;M$39,L40+M39*Constants!$B$34,L40+M$37*Constants!$B$34)))</f>
        <v>390</v>
      </c>
      <c r="N40" s="57">
        <f>IF(AND(M40+N$37&gt;$B$39,N$37&lt;N39),$B$39,IF(N$37&lt;0,M40+N$37/Constants!$B$34,IF(N$37&gt;N$39,M40+N39*Constants!$B$34,M40+N$37*Constants!$B$34)))</f>
        <v>390</v>
      </c>
      <c r="O40" s="57">
        <f>IF(AND(N40+O$37&gt;$B$39,O$37&lt;O39),$B$39,IF(O$37&lt;0,N40+O$37/Constants!$B$34,IF(O$37&gt;O$39,N40+O39*Constants!$B$34,N40+O$37*Constants!$B$34)))</f>
        <v>390</v>
      </c>
      <c r="P40" s="57">
        <f>IF(AND(O40+P$37&gt;$B$39,P$37&lt;P39),$B$39,IF(P$37&lt;0,O40+P$37/Constants!$B$34,IF(P$37&gt;P$39,O40+P39*Constants!$B$34,O40+P$37*Constants!$B$34)))</f>
        <v>390</v>
      </c>
      <c r="Q40" s="57">
        <f>IF(AND(P40+Q$37&gt;$B$39,Q$37&lt;Q39),$B$39,IF(Q$37&lt;0,P40+Q$37/Constants!$B$34,IF(Q$37&gt;Q$39,P40+Q39*Constants!$B$34,P40+Q$37*Constants!$B$34)))</f>
        <v>390</v>
      </c>
      <c r="R40" s="57">
        <f>IF(AND(Q40+R$37&gt;$B$39,R$37&lt;R39),$B$39,IF(R$37&lt;0,Q40+R$37/Constants!$B$34,IF(R$37&gt;R$39,Q40+R39*Constants!$B$34,Q40+R$37*Constants!$B$34)))</f>
        <v>390</v>
      </c>
      <c r="S40" s="57">
        <f>IF(AND(R40+S$37&gt;$B$39,S$37&lt;S39),$B$39,IF(S$37&lt;0,R40+S$37/Constants!$B$34,IF(S$37&gt;S$39,R40+S39*Constants!$B$34,R40+S$37*Constants!$B$34)))</f>
        <v>390</v>
      </c>
      <c r="T40" s="57">
        <f>IF(AND(S40+T$37&gt;$B$39,T$37&lt;T39),$B$39,IF(T$37&lt;0,S40+T$37/Constants!$B$34,IF(T$37&gt;T$39,S40+T39*Constants!$B$34,S40+T$37*Constants!$B$34)))</f>
        <v>390</v>
      </c>
      <c r="U40" s="57">
        <f>IF(AND(T40+U$37&gt;$B$39,U$37&lt;U39),$B$39,IF(U$37&lt;0,T40+U$37/Constants!$B$34,IF(U$37&gt;U$39,T40+U39*Constants!$B$34,T40+U$37*Constants!$B$34)))</f>
        <v>390</v>
      </c>
      <c r="V40" s="57">
        <f>IF(AND(U40+V$37&gt;$B$39,V$37&lt;V39),$B$39,IF(V$37&lt;0,U40+V$37/Constants!$B$34,IF(V$37&gt;V$39,U40+V39*Constants!$B$34,U40+V$37*Constants!$B$34)))</f>
        <v>390</v>
      </c>
      <c r="W40" s="57">
        <f>IF(AND(V40+W$37&gt;$B$39,W$37&lt;W39),$B$39,IF(W$37&lt;0,V40+W$37/Constants!$B$34,IF(W$37&gt;W$39,V40+W39*Constants!$B$34,V40+W$37*Constants!$B$34)))</f>
        <v>390</v>
      </c>
      <c r="X40" s="57">
        <f>IF(AND(W40+X$37&gt;$B$39,X$37&lt;X39),$B$39,IF(X$37&lt;0,W40+X$37/Constants!$B$34,IF(X$37&gt;X$39,W40+X39*Constants!$B$34,W40+X$37*Constants!$B$34)))</f>
        <v>390</v>
      </c>
      <c r="Y40" s="57">
        <f>IF(AND(X40+Y$37&gt;$B$39,Y$37&lt;Y39),$B$39,IF(Y$37&lt;0,X40+Y$37/Constants!$B$34,IF(Y$37&gt;Y$39,X40+Y39*Constants!$B$34,X40+Y$37*Constants!$B$34)))</f>
        <v>390</v>
      </c>
      <c r="Z40" s="57">
        <f>IF(AND(Y40+Z$37&gt;$B$39,Z$37&lt;Z39),$B$39,IF(Z$37&lt;0,Y40+Z$37/Constants!$B$34,IF(Z$37&gt;Z$39,Y40+Z39*Constants!$B$34,Y40+Z$37*Constants!$B$34)))</f>
        <v>390</v>
      </c>
      <c r="AA40" s="57">
        <f>IF(AND(Z40+AA$37&gt;$B$39,AA$37&lt;AA39),$B$39,IF(AA$37&lt;0,Z40+AA$37/Constants!$B$34,IF(AA$37&gt;AA$39,Z40+AA39*Constants!$B$34,Z40+AA$37*Constants!$B$34)))</f>
        <v>390</v>
      </c>
      <c r="AB40" s="57">
        <f>IF(AND(AA40+AB$37&gt;$B$39,AB$37&lt;AB39),$B$39,IF(AB$37&lt;0,AA40+AB$37/Constants!$B$34,IF(AB$37&gt;AB$39,AA40+AB39*Constants!$B$34,AA40+AB$37*Constants!$B$34)))</f>
        <v>390</v>
      </c>
    </row>
    <row r="41" spans="1:28">
      <c r="C41" s="54" t="s">
        <v>82</v>
      </c>
      <c r="D41" s="58"/>
      <c r="E41" s="55" t="b">
        <f>IF(D42/$B$39&lt;Constants!$C$36,Constants!$B$36,IF(D42/$B$39&lt;Constants!$C$37,Constants!$B$37,IF(D42/$B$39&lt;Constants!$C$38,Constants!$B$38,IF(D42/$B$39&lt;Constants!$C$39,Constants!$B$39,IF(D42/$B$39&lt;Constants!$C$40,Constants!$B$40,IF(D42/$B$39&lt;Constants!$C$41,Constants!$B$41,IF(D42/$B$39&lt;Constants!$C$42,Constants!$B$42,IF(D42/$B$39&lt;Constants!$C$43,Constants!$B$43,IF(D42/$B$39&lt;Constants!$C$44,Constants!$B$44)))))))))</f>
        <v>0</v>
      </c>
      <c r="F41" s="55" t="b">
        <f>IF(E42/$B$39&lt;Constants!$C$36,Constants!$B$36,IF(E42/$B$39&lt;Constants!$C$37,Constants!$B$37,IF(E42/$B$39&lt;Constants!$C$38,Constants!$B$38,IF(E42/$B$39&lt;Constants!$C$39,Constants!$B$39,IF(E42/$B$39&lt;Constants!$C$40,Constants!$B$40,IF(E42/$B$39&lt;Constants!$C$41,Constants!$B$41,IF(E42/$B$39&lt;Constants!$C$42,Constants!$B$42,IF(E42/$B$39&lt;Constants!$C$43,Constants!$B$43,IF(E42/$B$39&lt;Constants!$C$44,Constants!$B$44)))))))))</f>
        <v>0</v>
      </c>
      <c r="G41" s="55" t="b">
        <f>IF(F42/$B$39&lt;Constants!$C$36,Constants!$B$36,IF(F42/$B$39&lt;Constants!$C$37,Constants!$B$37,IF(F42/$B$39&lt;Constants!$C$38,Constants!$B$38,IF(F42/$B$39&lt;Constants!$C$39,Constants!$B$39,IF(F42/$B$39&lt;Constants!$C$40,Constants!$B$40,IF(F42/$B$39&lt;Constants!$C$41,Constants!$B$41,IF(F42/$B$39&lt;Constants!$C$42,Constants!$B$42,IF(F42/$B$39&lt;Constants!$C$43,Constants!$B$43,IF(F42/$B$39&lt;Constants!$C$44,Constants!$B$44)))))))))</f>
        <v>0</v>
      </c>
      <c r="H41" s="55" t="b">
        <f>IF(G42/$B$39&lt;Constants!$C$36,Constants!$B$36,IF(G42/$B$39&lt;Constants!$C$37,Constants!$B$37,IF(G42/$B$39&lt;Constants!$C$38,Constants!$B$38,IF(G42/$B$39&lt;Constants!$C$39,Constants!$B$39,IF(G42/$B$39&lt;Constants!$C$40,Constants!$B$40,IF(G42/$B$39&lt;Constants!$C$41,Constants!$B$41,IF(G42/$B$39&lt;Constants!$C$42,Constants!$B$42,IF(G42/$B$39&lt;Constants!$C$43,Constants!$B$43,IF(G42/$B$39&lt;Constants!$C$44,Constants!$B$44)))))))))</f>
        <v>0</v>
      </c>
      <c r="I41" s="55" t="b">
        <f>IF(H42/$B$39&lt;Constants!$C$36,Constants!$B$36,IF(H42/$B$39&lt;Constants!$C$37,Constants!$B$37,IF(H42/$B$39&lt;Constants!$C$38,Constants!$B$38,IF(H42/$B$39&lt;Constants!$C$39,Constants!$B$39,IF(H42/$B$39&lt;Constants!$C$40,Constants!$B$40,IF(H42/$B$39&lt;Constants!$C$41,Constants!$B$41,IF(H42/$B$39&lt;Constants!$C$42,Constants!$B$42,IF(H42/$B$39&lt;Constants!$C$43,Constants!$B$43,IF(H42/$B$39&lt;Constants!$C$44,Constants!$B$44)))))))))</f>
        <v>0</v>
      </c>
      <c r="J41" s="55" t="b">
        <f>IF(I42/$B$39&lt;Constants!$C$36,Constants!$B$36,IF(I42/$B$39&lt;Constants!$C$37,Constants!$B$37,IF(I42/$B$39&lt;Constants!$C$38,Constants!$B$38,IF(I42/$B$39&lt;Constants!$C$39,Constants!$B$39,IF(I42/$B$39&lt;Constants!$C$40,Constants!$B$40,IF(I42/$B$39&lt;Constants!$C$41,Constants!$B$41,IF(I42/$B$39&lt;Constants!$C$42,Constants!$B$42,IF(I42/$B$39&lt;Constants!$C$43,Constants!$B$43,IF(I42/$B$39&lt;Constants!$C$44,Constants!$B$44)))))))))</f>
        <v>0</v>
      </c>
      <c r="K41" s="55" t="b">
        <f>IF(J42/$B$39&lt;Constants!$C$36,Constants!$B$36,IF(J42/$B$39&lt;Constants!$C$37,Constants!$B$37,IF(J42/$B$39&lt;Constants!$C$38,Constants!$B$38,IF(J42/$B$39&lt;Constants!$C$39,Constants!$B$39,IF(J42/$B$39&lt;Constants!$C$40,Constants!$B$40,IF(J42/$B$39&lt;Constants!$C$41,Constants!$B$41,IF(J42/$B$39&lt;Constants!$C$42,Constants!$B$42,IF(J42/$B$39&lt;Constants!$C$43,Constants!$B$43,IF(J42/$B$39&lt;Constants!$C$44,Constants!$B$44)))))))))</f>
        <v>0</v>
      </c>
      <c r="L41" s="55" t="b">
        <f>IF(K42/$B$39&lt;Constants!$C$36,Constants!$B$36,IF(K42/$B$39&lt;Constants!$C$37,Constants!$B$37,IF(K42/$B$39&lt;Constants!$C$38,Constants!$B$38,IF(K42/$B$39&lt;Constants!$C$39,Constants!$B$39,IF(K42/$B$39&lt;Constants!$C$40,Constants!$B$40,IF(K42/$B$39&lt;Constants!$C$41,Constants!$B$41,IF(K42/$B$39&lt;Constants!$C$42,Constants!$B$42,IF(K42/$B$39&lt;Constants!$C$43,Constants!$B$43,IF(K42/$B$39&lt;Constants!$C$44,Constants!$B$44)))))))))</f>
        <v>0</v>
      </c>
      <c r="M41" s="55" t="b">
        <f>IF(L42/$B$39&lt;Constants!$C$36,Constants!$B$36,IF(L42/$B$39&lt;Constants!$C$37,Constants!$B$37,IF(L42/$B$39&lt;Constants!$C$38,Constants!$B$38,IF(L42/$B$39&lt;Constants!$C$39,Constants!$B$39,IF(L42/$B$39&lt;Constants!$C$40,Constants!$B$40,IF(L42/$B$39&lt;Constants!$C$41,Constants!$B$41,IF(L42/$B$39&lt;Constants!$C$42,Constants!$B$42,IF(L42/$B$39&lt;Constants!$C$43,Constants!$B$43,IF(L42/$B$39&lt;Constants!$C$44,Constants!$B$44)))))))))</f>
        <v>0</v>
      </c>
      <c r="N41" s="55" t="b">
        <f>IF(M42/$B$39&lt;Constants!$C$36,Constants!$B$36,IF(M42/$B$39&lt;Constants!$C$37,Constants!$B$37,IF(M42/$B$39&lt;Constants!$C$38,Constants!$B$38,IF(M42/$B$39&lt;Constants!$C$39,Constants!$B$39,IF(M42/$B$39&lt;Constants!$C$40,Constants!$B$40,IF(M42/$B$39&lt;Constants!$C$41,Constants!$B$41,IF(M42/$B$39&lt;Constants!$C$42,Constants!$B$42,IF(M42/$B$39&lt;Constants!$C$43,Constants!$B$43,IF(M42/$B$39&lt;Constants!$C$44,Constants!$B$44)))))))))</f>
        <v>0</v>
      </c>
      <c r="O41" s="55" t="b">
        <f>IF(N42/$B$39&lt;Constants!$C$36,Constants!$B$36,IF(N42/$B$39&lt;Constants!$C$37,Constants!$B$37,IF(N42/$B$39&lt;Constants!$C$38,Constants!$B$38,IF(N42/$B$39&lt;Constants!$C$39,Constants!$B$39,IF(N42/$B$39&lt;Constants!$C$40,Constants!$B$40,IF(N42/$B$39&lt;Constants!$C$41,Constants!$B$41,IF(N42/$B$39&lt;Constants!$C$42,Constants!$B$42,IF(N42/$B$39&lt;Constants!$C$43,Constants!$B$43,IF(N42/$B$39&lt;Constants!$C$44,Constants!$B$44)))))))))</f>
        <v>0</v>
      </c>
      <c r="P41" s="55" t="b">
        <f>IF(O42/$B$39&lt;Constants!$C$36,Constants!$B$36,IF(O42/$B$39&lt;Constants!$C$37,Constants!$B$37,IF(O42/$B$39&lt;Constants!$C$38,Constants!$B$38,IF(O42/$B$39&lt;Constants!$C$39,Constants!$B$39,IF(O42/$B$39&lt;Constants!$C$40,Constants!$B$40,IF(O42/$B$39&lt;Constants!$C$41,Constants!$B$41,IF(O42/$B$39&lt;Constants!$C$42,Constants!$B$42,IF(O42/$B$39&lt;Constants!$C$43,Constants!$B$43,IF(O42/$B$39&lt;Constants!$C$44,Constants!$B$44)))))))))</f>
        <v>0</v>
      </c>
      <c r="Q41" s="55" t="b">
        <f>IF(P42/$B$39&lt;Constants!$C$36,Constants!$B$36,IF(P42/$B$39&lt;Constants!$C$37,Constants!$B$37,IF(P42/$B$39&lt;Constants!$C$38,Constants!$B$38,IF(P42/$B$39&lt;Constants!$C$39,Constants!$B$39,IF(P42/$B$39&lt;Constants!$C$40,Constants!$B$40,IF(P42/$B$39&lt;Constants!$C$41,Constants!$B$41,IF(P42/$B$39&lt;Constants!$C$42,Constants!$B$42,IF(P42/$B$39&lt;Constants!$C$43,Constants!$B$43,IF(P42/$B$39&lt;Constants!$C$44,Constants!$B$44)))))))))</f>
        <v>0</v>
      </c>
      <c r="R41" s="55" t="b">
        <f>IF(Q42/$B$39&lt;Constants!$C$36,Constants!$B$36,IF(Q42/$B$39&lt;Constants!$C$37,Constants!$B$37,IF(Q42/$B$39&lt;Constants!$C$38,Constants!$B$38,IF(Q42/$B$39&lt;Constants!$C$39,Constants!$B$39,IF(Q42/$B$39&lt;Constants!$C$40,Constants!$B$40,IF(Q42/$B$39&lt;Constants!$C$41,Constants!$B$41,IF(Q42/$B$39&lt;Constants!$C$42,Constants!$B$42,IF(Q42/$B$39&lt;Constants!$C$43,Constants!$B$43,IF(Q42/$B$39&lt;Constants!$C$44,Constants!$B$44)))))))))</f>
        <v>0</v>
      </c>
      <c r="S41" s="55" t="b">
        <f>IF(R42/$B$39&lt;Constants!$C$36,Constants!$B$36,IF(R42/$B$39&lt;Constants!$C$37,Constants!$B$37,IF(R42/$B$39&lt;Constants!$C$38,Constants!$B$38,IF(R42/$B$39&lt;Constants!$C$39,Constants!$B$39,IF(R42/$B$39&lt;Constants!$C$40,Constants!$B$40,IF(R42/$B$39&lt;Constants!$C$41,Constants!$B$41,IF(R42/$B$39&lt;Constants!$C$42,Constants!$B$42,IF(R42/$B$39&lt;Constants!$C$43,Constants!$B$43,IF(R42/$B$39&lt;Constants!$C$44,Constants!$B$44)))))))))</f>
        <v>0</v>
      </c>
      <c r="T41" s="55" t="b">
        <f>IF(S42/$B$39&lt;Constants!$C$36,Constants!$B$36,IF(S42/$B$39&lt;Constants!$C$37,Constants!$B$37,IF(S42/$B$39&lt;Constants!$C$38,Constants!$B$38,IF(S42/$B$39&lt;Constants!$C$39,Constants!$B$39,IF(S42/$B$39&lt;Constants!$C$40,Constants!$B$40,IF(S42/$B$39&lt;Constants!$C$41,Constants!$B$41,IF(S42/$B$39&lt;Constants!$C$42,Constants!$B$42,IF(S42/$B$39&lt;Constants!$C$43,Constants!$B$43,IF(S42/$B$39&lt;Constants!$C$44,Constants!$B$44)))))))))</f>
        <v>0</v>
      </c>
      <c r="U41" s="55" t="b">
        <f>IF(T42/$B$39&lt;Constants!$C$36,Constants!$B$36,IF(T42/$B$39&lt;Constants!$C$37,Constants!$B$37,IF(T42/$B$39&lt;Constants!$C$38,Constants!$B$38,IF(T42/$B$39&lt;Constants!$C$39,Constants!$B$39,IF(T42/$B$39&lt;Constants!$C$40,Constants!$B$40,IF(T42/$B$39&lt;Constants!$C$41,Constants!$B$41,IF(T42/$B$39&lt;Constants!$C$42,Constants!$B$42,IF(T42/$B$39&lt;Constants!$C$43,Constants!$B$43,IF(T42/$B$39&lt;Constants!$C$44,Constants!$B$44)))))))))</f>
        <v>0</v>
      </c>
      <c r="V41" s="55" t="b">
        <f>IF(U42/$B$39&lt;Constants!$C$36,Constants!$B$36,IF(U42/$B$39&lt;Constants!$C$37,Constants!$B$37,IF(U42/$B$39&lt;Constants!$C$38,Constants!$B$38,IF(U42/$B$39&lt;Constants!$C$39,Constants!$B$39,IF(U42/$B$39&lt;Constants!$C$40,Constants!$B$40,IF(U42/$B$39&lt;Constants!$C$41,Constants!$B$41,IF(U42/$B$39&lt;Constants!$C$42,Constants!$B$42,IF(U42/$B$39&lt;Constants!$C$43,Constants!$B$43,IF(U42/$B$39&lt;Constants!$C$44,Constants!$B$44)))))))))</f>
        <v>0</v>
      </c>
      <c r="W41" s="55" t="b">
        <f>IF(V42/$B$39&lt;Constants!$C$36,Constants!$B$36,IF(V42/$B$39&lt;Constants!$C$37,Constants!$B$37,IF(V42/$B$39&lt;Constants!$C$38,Constants!$B$38,IF(V42/$B$39&lt;Constants!$C$39,Constants!$B$39,IF(V42/$B$39&lt;Constants!$C$40,Constants!$B$40,IF(V42/$B$39&lt;Constants!$C$41,Constants!$B$41,IF(V42/$B$39&lt;Constants!$C$42,Constants!$B$42,IF(V42/$B$39&lt;Constants!$C$43,Constants!$B$43,IF(V42/$B$39&lt;Constants!$C$44,Constants!$B$44)))))))))</f>
        <v>0</v>
      </c>
      <c r="X41" s="55" t="b">
        <f>IF(W42/$B$39&lt;Constants!$C$36,Constants!$B$36,IF(W42/$B$39&lt;Constants!$C$37,Constants!$B$37,IF(W42/$B$39&lt;Constants!$C$38,Constants!$B$38,IF(W42/$B$39&lt;Constants!$C$39,Constants!$B$39,IF(W42/$B$39&lt;Constants!$C$40,Constants!$B$40,IF(W42/$B$39&lt;Constants!$C$41,Constants!$B$41,IF(W42/$B$39&lt;Constants!$C$42,Constants!$B$42,IF(W42/$B$39&lt;Constants!$C$43,Constants!$B$43,IF(W42/$B$39&lt;Constants!$C$44,Constants!$B$44)))))))))</f>
        <v>0</v>
      </c>
      <c r="Y41" s="55" t="b">
        <f>IF(X42/$B$39&lt;Constants!$C$36,Constants!$B$36,IF(X42/$B$39&lt;Constants!$C$37,Constants!$B$37,IF(X42/$B$39&lt;Constants!$C$38,Constants!$B$38,IF(X42/$B$39&lt;Constants!$C$39,Constants!$B$39,IF(X42/$B$39&lt;Constants!$C$40,Constants!$B$40,IF(X42/$B$39&lt;Constants!$C$41,Constants!$B$41,IF(X42/$B$39&lt;Constants!$C$42,Constants!$B$42,IF(X42/$B$39&lt;Constants!$C$43,Constants!$B$43,IF(X42/$B$39&lt;Constants!$C$44,Constants!$B$44)))))))))</f>
        <v>0</v>
      </c>
      <c r="Z41" s="55" t="b">
        <f>IF(Y42/$B$39&lt;Constants!$C$36,Constants!$B$36,IF(Y42/$B$39&lt;Constants!$C$37,Constants!$B$37,IF(Y42/$B$39&lt;Constants!$C$38,Constants!$B$38,IF(Y42/$B$39&lt;Constants!$C$39,Constants!$B$39,IF(Y42/$B$39&lt;Constants!$C$40,Constants!$B$40,IF(Y42/$B$39&lt;Constants!$C$41,Constants!$B$41,IF(Y42/$B$39&lt;Constants!$C$42,Constants!$B$42,IF(Y42/$B$39&lt;Constants!$C$43,Constants!$B$43,IF(Y42/$B$39&lt;Constants!$C$44,Constants!$B$44)))))))))</f>
        <v>0</v>
      </c>
      <c r="AA41" s="55" t="b">
        <f>IF(Z42/$B$39&lt;Constants!$C$36,Constants!$B$36,IF(Z42/$B$39&lt;Constants!$C$37,Constants!$B$37,IF(Z42/$B$39&lt;Constants!$C$38,Constants!$B$38,IF(Z42/$B$39&lt;Constants!$C$39,Constants!$B$39,IF(Z42/$B$39&lt;Constants!$C$40,Constants!$B$40,IF(Z42/$B$39&lt;Constants!$C$41,Constants!$B$41,IF(Z42/$B$39&lt;Constants!$C$42,Constants!$B$42,IF(Z42/$B$39&lt;Constants!$C$43,Constants!$B$43,IF(Z42/$B$39&lt;Constants!$C$44,Constants!$B$44)))))))))</f>
        <v>0</v>
      </c>
      <c r="AB41" s="55" t="b">
        <f>IF(AA42/$B$39&lt;Constants!$C$36,Constants!$B$36,IF(AA42/$B$39&lt;Constants!$C$37,Constants!$B$37,IF(AA42/$B$39&lt;Constants!$C$38,Constants!$B$38,IF(AA42/$B$39&lt;Constants!$C$39,Constants!$B$39,IF(AA42/$B$39&lt;Constants!$C$40,Constants!$B$40,IF(AA42/$B$39&lt;Constants!$C$41,Constants!$B$41,IF(AA42/$B$39&lt;Constants!$C$42,Constants!$B$42,IF(AA42/$B$39&lt;Constants!$C$43,Constants!$B$43,IF(AA42/$B$39&lt;Constants!$C$44,Constants!$B$44)))))))))</f>
        <v>0</v>
      </c>
    </row>
    <row r="42" spans="1:28">
      <c r="C42" t="s">
        <v>84</v>
      </c>
      <c r="D42" s="57">
        <f>AB40</f>
        <v>390</v>
      </c>
      <c r="E42" s="57">
        <f>IF(AND(D42+E$37&gt;$B$39,E$37&lt;E41),$B$39,IF(E$37&lt;0,D42+E$37/Constants!$B$34,IF(E$37&gt;E$39,D42+E41*Constants!$B$34,D42+E$37*Constants!$B$34)))</f>
        <v>390</v>
      </c>
      <c r="F42" s="57">
        <f>IF(AND(E42+F$37&gt;$B$39,F$37&lt;F41),$B$39,IF(F$37&lt;0,E42+F$37/Constants!$B$34,IF(F$37&gt;F$39,E42+F41*Constants!$B$34,E42+F$37*Constants!$B$34)))</f>
        <v>390</v>
      </c>
      <c r="G42" s="57">
        <f>IF(AND(F42+G$37&gt;$B$39,G$37&lt;G41),$B$39,IF(G$37&lt;0,F42+G$37/Constants!$B$34,IF(G$37&gt;G$39,F42+G41*Constants!$B$34,F42+G$37*Constants!$B$34)))</f>
        <v>390</v>
      </c>
      <c r="H42" s="57">
        <f>IF(AND(G42+H$37&gt;$B$39,H$37&lt;H41),$B$39,IF(H$37&lt;0,G42+H$37/Constants!$B$34,IF(H$37&gt;H$39,G42+H41*Constants!$B$34,G42+H$37*Constants!$B$34)))</f>
        <v>390</v>
      </c>
      <c r="I42" s="57">
        <f>IF(AND(H42+I$37&gt;$B$39,I$37&lt;I41),$B$39,IF(I$37&lt;0,H42+I$37/Constants!$B$34,IF(I$37&gt;I$39,H42+I41*Constants!$B$34,H42+I$37*Constants!$B$34)))</f>
        <v>390</v>
      </c>
      <c r="J42" s="57">
        <f>IF(AND(I42+J$37&gt;$B$39,J$37&lt;J41),$B$39,IF(J$37&lt;0,I42+J$37/Constants!$B$34,IF(J$37&gt;J$39,I42+J41*Constants!$B$34,I42+J$37*Constants!$B$34)))</f>
        <v>390</v>
      </c>
      <c r="K42" s="57">
        <f>IF(AND(J42+K$37&gt;$B$39,K$37&lt;K41),$B$39,IF(K$37&lt;0,J42+K$37/Constants!$B$34,IF(K$37&gt;K$39,J42+K41*Constants!$B$34,J42+K$37*Constants!$B$34)))</f>
        <v>390</v>
      </c>
      <c r="L42" s="57">
        <f>IF(AND(K42+L$37&gt;$B$39,L$37&lt;L41),$B$39,IF(L$37&lt;0,K42+L$37/Constants!$B$34,IF(L$37&gt;L$39,K42+L41*Constants!$B$34,K42+L$37*Constants!$B$34)))</f>
        <v>390</v>
      </c>
      <c r="M42" s="57">
        <f>IF(AND(L42+M$37&gt;$B$39,M$37&lt;M41),$B$39,IF(M$37&lt;0,L42+M$37/Constants!$B$34,IF(M$37&gt;M$39,L42+M41*Constants!$B$34,L42+M$37*Constants!$B$34)))</f>
        <v>390</v>
      </c>
      <c r="N42" s="57">
        <f>IF(AND(M42+N$37&gt;$B$39,N$37&lt;N41),$B$39,IF(N$37&lt;0,M42+N$37/Constants!$B$34,IF(N$37&gt;N$39,M42+N41*Constants!$B$34,M42+N$37*Constants!$B$34)))</f>
        <v>390</v>
      </c>
      <c r="O42" s="57">
        <f>IF(AND(N42+O$37&gt;$B$39,O$37&lt;O41),$B$39,IF(O$37&lt;0,N42+O$37/Constants!$B$34,IF(O$37&gt;O$39,N42+O41*Constants!$B$34,N42+O$37*Constants!$B$34)))</f>
        <v>390</v>
      </c>
      <c r="P42" s="57">
        <f>IF(AND(O42+P$37&gt;$B$39,P$37&lt;P41),$B$39,IF(P$37&lt;0,O42+P$37/Constants!$B$34,IF(P$37&gt;P$39,O42+P41*Constants!$B$34,O42+P$37*Constants!$B$34)))</f>
        <v>390</v>
      </c>
      <c r="Q42" s="57">
        <f>IF(AND(P42+Q$37&gt;$B$39,Q$37&lt;Q41),$B$39,IF(Q$37&lt;0,P42+Q$37/Constants!$B$34,IF(Q$37&gt;Q$39,P42+Q41*Constants!$B$34,P42+Q$37*Constants!$B$34)))</f>
        <v>390</v>
      </c>
      <c r="R42" s="57">
        <f>IF(AND(Q42+R$37&gt;$B$39,R$37&lt;R41),$B$39,IF(R$37&lt;0,Q42+R$37/Constants!$B$34,IF(R$37&gt;R$39,Q42+R41*Constants!$B$34,Q42+R$37*Constants!$B$34)))</f>
        <v>390</v>
      </c>
      <c r="S42" s="57">
        <f>IF(AND(R42+S$37&gt;$B$39,S$37&lt;S41),$B$39,IF(S$37&lt;0,R42+S$37/Constants!$B$34,IF(S$37&gt;S$39,R42+S41*Constants!$B$34,R42+S$37*Constants!$B$34)))</f>
        <v>390</v>
      </c>
      <c r="T42" s="57">
        <f>IF(AND(S42+T$37&gt;$B$39,T$37&lt;T41),$B$39,IF(T$37&lt;0,S42+T$37/Constants!$B$34,IF(T$37&gt;T$39,S42+T41*Constants!$B$34,S42+T$37*Constants!$B$34)))</f>
        <v>390</v>
      </c>
      <c r="U42" s="57">
        <f>IF(AND(T42+U$37&gt;$B$39,U$37&lt;U41),$B$39,IF(U$37&lt;0,T42+U$37/Constants!$B$34,IF(U$37&gt;U$39,T42+U41*Constants!$B$34,T42+U$37*Constants!$B$34)))</f>
        <v>390</v>
      </c>
      <c r="V42" s="57">
        <f>IF(AND(U42+V$37&gt;$B$39,V$37&lt;V41),$B$39,IF(V$37&lt;0,U42+V$37/Constants!$B$34,IF(V$37&gt;V$39,U42+V41*Constants!$B$34,U42+V$37*Constants!$B$34)))</f>
        <v>390</v>
      </c>
      <c r="W42" s="57">
        <f>IF(AND(V42+W$37&gt;$B$39,W$37&lt;W41),$B$39,IF(W$37&lt;0,V42+W$37/Constants!$B$34,IF(W$37&gt;W$39,V42+W41*Constants!$B$34,V42+W$37*Constants!$B$34)))</f>
        <v>390</v>
      </c>
      <c r="X42" s="57">
        <f>IF(AND(W42+X$37&gt;$B$39,X$37&lt;X41),$B$39,IF(X$37&lt;0,W42+X$37/Constants!$B$34,IF(X$37&gt;X$39,W42+X41*Constants!$B$34,W42+X$37*Constants!$B$34)))</f>
        <v>390</v>
      </c>
      <c r="Y42" s="57">
        <f>IF(AND(X42+Y$37&gt;$B$39,Y$37&lt;Y41),$B$39,IF(Y$37&lt;0,X42+Y$37/Constants!$B$34,IF(Y$37&gt;Y$39,X42+Y41*Constants!$B$34,X42+Y$37*Constants!$B$34)))</f>
        <v>390</v>
      </c>
      <c r="Z42" s="57">
        <f>IF(AND(Y42+Z$37&gt;$B$39,Z$37&lt;Z41),$B$39,IF(Z$37&lt;0,Y42+Z$37/Constants!$B$34,IF(Z$37&gt;Z$39,Y42+Z41*Constants!$B$34,Y42+Z$37*Constants!$B$34)))</f>
        <v>390</v>
      </c>
      <c r="AA42" s="57">
        <f>IF(AND(Z42+AA$37&gt;$B$39,AA$37&lt;AA41),$B$39,IF(AA$37&lt;0,Z42+AA$37/Constants!$B$34,IF(AA$37&gt;AA$39,Z42+AA41*Constants!$B$34,Z42+AA$37*Constants!$B$34)))</f>
        <v>390</v>
      </c>
      <c r="AB42" s="57">
        <f>IF(AND(AA42+AB$37&gt;$B$39,AB$37&lt;AB41),$B$39,IF(AB$37&lt;0,AA42+AB$37/Constants!$B$34,IF(AB$37&gt;AB$39,AA42+AB41*Constants!$B$34,AA42+AB$37*Constants!$B$34)))</f>
        <v>390</v>
      </c>
    </row>
    <row r="43" spans="1:28">
      <c r="C43" s="54" t="s">
        <v>82</v>
      </c>
      <c r="D43" s="59"/>
      <c r="E43" s="55" t="b">
        <f>IF(D44/$B$39&lt;Constants!$C$36,Constants!$B$36,IF(D44/$B$39&lt;Constants!$C$37,Constants!$B$37,IF(D44/$B$39&lt;Constants!$C$38,Constants!$B$38,IF(D44/$B$39&lt;Constants!$C$39,Constants!$B$39,IF(D44/$B$39&lt;Constants!$C$40,Constants!$B$40,IF(D44/$B$39&lt;Constants!$C$41,Constants!$B$41,IF(D44/$B$39&lt;Constants!$C$42,Constants!$B$42,IF(D44/$B$39&lt;Constants!$C$43,Constants!$B$43,IF(D44/$B$39&lt;Constants!$C$44,Constants!$B$44)))))))))</f>
        <v>0</v>
      </c>
      <c r="F43" s="55" t="b">
        <f>IF(E44/$B$39&lt;Constants!$C$36,Constants!$B$36,IF(E44/$B$39&lt;Constants!$C$37,Constants!$B$37,IF(E44/$B$39&lt;Constants!$C$38,Constants!$B$38,IF(E44/$B$39&lt;Constants!$C$39,Constants!$B$39,IF(E44/$B$39&lt;Constants!$C$40,Constants!$B$40,IF(E44/$B$39&lt;Constants!$C$41,Constants!$B$41,IF(E44/$B$39&lt;Constants!$C$42,Constants!$B$42,IF(E44/$B$39&lt;Constants!$C$43,Constants!$B$43,IF(E44/$B$39&lt;Constants!$C$44,Constants!$B$44)))))))))</f>
        <v>0</v>
      </c>
      <c r="G43" s="55" t="b">
        <f>IF(F44/$B$39&lt;Constants!$C$36,Constants!$B$36,IF(F44/$B$39&lt;Constants!$C$37,Constants!$B$37,IF(F44/$B$39&lt;Constants!$C$38,Constants!$B$38,IF(F44/$B$39&lt;Constants!$C$39,Constants!$B$39,IF(F44/$B$39&lt;Constants!$C$40,Constants!$B$40,IF(F44/$B$39&lt;Constants!$C$41,Constants!$B$41,IF(F44/$B$39&lt;Constants!$C$42,Constants!$B$42,IF(F44/$B$39&lt;Constants!$C$43,Constants!$B$43,IF(F44/$B$39&lt;Constants!$C$44,Constants!$B$44)))))))))</f>
        <v>0</v>
      </c>
      <c r="H43" s="55" t="b">
        <f>IF(G44/$B$39&lt;Constants!$C$36,Constants!$B$36,IF(G44/$B$39&lt;Constants!$C$37,Constants!$B$37,IF(G44/$B$39&lt;Constants!$C$38,Constants!$B$38,IF(G44/$B$39&lt;Constants!$C$39,Constants!$B$39,IF(G44/$B$39&lt;Constants!$C$40,Constants!$B$40,IF(G44/$B$39&lt;Constants!$C$41,Constants!$B$41,IF(G44/$B$39&lt;Constants!$C$42,Constants!$B$42,IF(G44/$B$39&lt;Constants!$C$43,Constants!$B$43,IF(G44/$B$39&lt;Constants!$C$44,Constants!$B$44)))))))))</f>
        <v>0</v>
      </c>
      <c r="I43" s="55" t="b">
        <f>IF(H44/$B$39&lt;Constants!$C$36,Constants!$B$36,IF(H44/$B$39&lt;Constants!$C$37,Constants!$B$37,IF(H44/$B$39&lt;Constants!$C$38,Constants!$B$38,IF(H44/$B$39&lt;Constants!$C$39,Constants!$B$39,IF(H44/$B$39&lt;Constants!$C$40,Constants!$B$40,IF(H44/$B$39&lt;Constants!$C$41,Constants!$B$41,IF(H44/$B$39&lt;Constants!$C$42,Constants!$B$42,IF(H44/$B$39&lt;Constants!$C$43,Constants!$B$43,IF(H44/$B$39&lt;Constants!$C$44,Constants!$B$44)))))))))</f>
        <v>0</v>
      </c>
      <c r="J43" s="55" t="b">
        <f>IF(I44/$B$39&lt;Constants!$C$36,Constants!$B$36,IF(I44/$B$39&lt;Constants!$C$37,Constants!$B$37,IF(I44/$B$39&lt;Constants!$C$38,Constants!$B$38,IF(I44/$B$39&lt;Constants!$C$39,Constants!$B$39,IF(I44/$B$39&lt;Constants!$C$40,Constants!$B$40,IF(I44/$B$39&lt;Constants!$C$41,Constants!$B$41,IF(I44/$B$39&lt;Constants!$C$42,Constants!$B$42,IF(I44/$B$39&lt;Constants!$C$43,Constants!$B$43,IF(I44/$B$39&lt;Constants!$C$44,Constants!$B$44)))))))))</f>
        <v>0</v>
      </c>
      <c r="K43" s="55" t="b">
        <f>IF(J44/$B$39&lt;Constants!$C$36,Constants!$B$36,IF(J44/$B$39&lt;Constants!$C$37,Constants!$B$37,IF(J44/$B$39&lt;Constants!$C$38,Constants!$B$38,IF(J44/$B$39&lt;Constants!$C$39,Constants!$B$39,IF(J44/$B$39&lt;Constants!$C$40,Constants!$B$40,IF(J44/$B$39&lt;Constants!$C$41,Constants!$B$41,IF(J44/$B$39&lt;Constants!$C$42,Constants!$B$42,IF(J44/$B$39&lt;Constants!$C$43,Constants!$B$43,IF(J44/$B$39&lt;Constants!$C$44,Constants!$B$44)))))))))</f>
        <v>0</v>
      </c>
      <c r="L43" s="55" t="b">
        <f>IF(K44/$B$39&lt;Constants!$C$36,Constants!$B$36,IF(K44/$B$39&lt;Constants!$C$37,Constants!$B$37,IF(K44/$B$39&lt;Constants!$C$38,Constants!$B$38,IF(K44/$B$39&lt;Constants!$C$39,Constants!$B$39,IF(K44/$B$39&lt;Constants!$C$40,Constants!$B$40,IF(K44/$B$39&lt;Constants!$C$41,Constants!$B$41,IF(K44/$B$39&lt;Constants!$C$42,Constants!$B$42,IF(K44/$B$39&lt;Constants!$C$43,Constants!$B$43,IF(K44/$B$39&lt;Constants!$C$44,Constants!$B$44)))))))))</f>
        <v>0</v>
      </c>
      <c r="M43" s="55" t="b">
        <f>IF(L44/$B$39&lt;Constants!$C$36,Constants!$B$36,IF(L44/$B$39&lt;Constants!$C$37,Constants!$B$37,IF(L44/$B$39&lt;Constants!$C$38,Constants!$B$38,IF(L44/$B$39&lt;Constants!$C$39,Constants!$B$39,IF(L44/$B$39&lt;Constants!$C$40,Constants!$B$40,IF(L44/$B$39&lt;Constants!$C$41,Constants!$B$41,IF(L44/$B$39&lt;Constants!$C$42,Constants!$B$42,IF(L44/$B$39&lt;Constants!$C$43,Constants!$B$43,IF(L44/$B$39&lt;Constants!$C$44,Constants!$B$44)))))))))</f>
        <v>0</v>
      </c>
      <c r="N43" s="55" t="b">
        <f>IF(M44/$B$39&lt;Constants!$C$36,Constants!$B$36,IF(M44/$B$39&lt;Constants!$C$37,Constants!$B$37,IF(M44/$B$39&lt;Constants!$C$38,Constants!$B$38,IF(M44/$B$39&lt;Constants!$C$39,Constants!$B$39,IF(M44/$B$39&lt;Constants!$C$40,Constants!$B$40,IF(M44/$B$39&lt;Constants!$C$41,Constants!$B$41,IF(M44/$B$39&lt;Constants!$C$42,Constants!$B$42,IF(M44/$B$39&lt;Constants!$C$43,Constants!$B$43,IF(M44/$B$39&lt;Constants!$C$44,Constants!$B$44)))))))))</f>
        <v>0</v>
      </c>
      <c r="O43" s="55" t="b">
        <f>IF(N44/$B$39&lt;Constants!$C$36,Constants!$B$36,IF(N44/$B$39&lt;Constants!$C$37,Constants!$B$37,IF(N44/$B$39&lt;Constants!$C$38,Constants!$B$38,IF(N44/$B$39&lt;Constants!$C$39,Constants!$B$39,IF(N44/$B$39&lt;Constants!$C$40,Constants!$B$40,IF(N44/$B$39&lt;Constants!$C$41,Constants!$B$41,IF(N44/$B$39&lt;Constants!$C$42,Constants!$B$42,IF(N44/$B$39&lt;Constants!$C$43,Constants!$B$43,IF(N44/$B$39&lt;Constants!$C$44,Constants!$B$44)))))))))</f>
        <v>0</v>
      </c>
      <c r="P43" s="55" t="b">
        <f>IF(O44/$B$39&lt;Constants!$C$36,Constants!$B$36,IF(O44/$B$39&lt;Constants!$C$37,Constants!$B$37,IF(O44/$B$39&lt;Constants!$C$38,Constants!$B$38,IF(O44/$B$39&lt;Constants!$C$39,Constants!$B$39,IF(O44/$B$39&lt;Constants!$C$40,Constants!$B$40,IF(O44/$B$39&lt;Constants!$C$41,Constants!$B$41,IF(O44/$B$39&lt;Constants!$C$42,Constants!$B$42,IF(O44/$B$39&lt;Constants!$C$43,Constants!$B$43,IF(O44/$B$39&lt;Constants!$C$44,Constants!$B$44)))))))))</f>
        <v>0</v>
      </c>
      <c r="Q43" s="55" t="b">
        <f>IF(P44/$B$39&lt;Constants!$C$36,Constants!$B$36,IF(P44/$B$39&lt;Constants!$C$37,Constants!$B$37,IF(P44/$B$39&lt;Constants!$C$38,Constants!$B$38,IF(P44/$B$39&lt;Constants!$C$39,Constants!$B$39,IF(P44/$B$39&lt;Constants!$C$40,Constants!$B$40,IF(P44/$B$39&lt;Constants!$C$41,Constants!$B$41,IF(P44/$B$39&lt;Constants!$C$42,Constants!$B$42,IF(P44/$B$39&lt;Constants!$C$43,Constants!$B$43,IF(P44/$B$39&lt;Constants!$C$44,Constants!$B$44)))))))))</f>
        <v>0</v>
      </c>
      <c r="R43" s="55" t="b">
        <f>IF(Q44/$B$39&lt;Constants!$C$36,Constants!$B$36,IF(Q44/$B$39&lt;Constants!$C$37,Constants!$B$37,IF(Q44/$B$39&lt;Constants!$C$38,Constants!$B$38,IF(Q44/$B$39&lt;Constants!$C$39,Constants!$B$39,IF(Q44/$B$39&lt;Constants!$C$40,Constants!$B$40,IF(Q44/$B$39&lt;Constants!$C$41,Constants!$B$41,IF(Q44/$B$39&lt;Constants!$C$42,Constants!$B$42,IF(Q44/$B$39&lt;Constants!$C$43,Constants!$B$43,IF(Q44/$B$39&lt;Constants!$C$44,Constants!$B$44)))))))))</f>
        <v>0</v>
      </c>
      <c r="S43" s="55" t="b">
        <f>IF(R44/$B$39&lt;Constants!$C$36,Constants!$B$36,IF(R44/$B$39&lt;Constants!$C$37,Constants!$B$37,IF(R44/$B$39&lt;Constants!$C$38,Constants!$B$38,IF(R44/$B$39&lt;Constants!$C$39,Constants!$B$39,IF(R44/$B$39&lt;Constants!$C$40,Constants!$B$40,IF(R44/$B$39&lt;Constants!$C$41,Constants!$B$41,IF(R44/$B$39&lt;Constants!$C$42,Constants!$B$42,IF(R44/$B$39&lt;Constants!$C$43,Constants!$B$43,IF(R44/$B$39&lt;Constants!$C$44,Constants!$B$44)))))))))</f>
        <v>0</v>
      </c>
      <c r="T43" s="55" t="b">
        <f>IF(S44/$B$39&lt;Constants!$C$36,Constants!$B$36,IF(S44/$B$39&lt;Constants!$C$37,Constants!$B$37,IF(S44/$B$39&lt;Constants!$C$38,Constants!$B$38,IF(S44/$B$39&lt;Constants!$C$39,Constants!$B$39,IF(S44/$B$39&lt;Constants!$C$40,Constants!$B$40,IF(S44/$B$39&lt;Constants!$C$41,Constants!$B$41,IF(S44/$B$39&lt;Constants!$C$42,Constants!$B$42,IF(S44/$B$39&lt;Constants!$C$43,Constants!$B$43,IF(S44/$B$39&lt;Constants!$C$44,Constants!$B$44)))))))))</f>
        <v>0</v>
      </c>
      <c r="U43" s="55" t="b">
        <f>IF(T44/$B$39&lt;Constants!$C$36,Constants!$B$36,IF(T44/$B$39&lt;Constants!$C$37,Constants!$B$37,IF(T44/$B$39&lt;Constants!$C$38,Constants!$B$38,IF(T44/$B$39&lt;Constants!$C$39,Constants!$B$39,IF(T44/$B$39&lt;Constants!$C$40,Constants!$B$40,IF(T44/$B$39&lt;Constants!$C$41,Constants!$B$41,IF(T44/$B$39&lt;Constants!$C$42,Constants!$B$42,IF(T44/$B$39&lt;Constants!$C$43,Constants!$B$43,IF(T44/$B$39&lt;Constants!$C$44,Constants!$B$44)))))))))</f>
        <v>0</v>
      </c>
      <c r="V43" s="55" t="b">
        <f>IF(U44/$B$39&lt;Constants!$C$36,Constants!$B$36,IF(U44/$B$39&lt;Constants!$C$37,Constants!$B$37,IF(U44/$B$39&lt;Constants!$C$38,Constants!$B$38,IF(U44/$B$39&lt;Constants!$C$39,Constants!$B$39,IF(U44/$B$39&lt;Constants!$C$40,Constants!$B$40,IF(U44/$B$39&lt;Constants!$C$41,Constants!$B$41,IF(U44/$B$39&lt;Constants!$C$42,Constants!$B$42,IF(U44/$B$39&lt;Constants!$C$43,Constants!$B$43,IF(U44/$B$39&lt;Constants!$C$44,Constants!$B$44)))))))))</f>
        <v>0</v>
      </c>
      <c r="W43" s="55" t="b">
        <f>IF(V44/$B$39&lt;Constants!$C$36,Constants!$B$36,IF(V44/$B$39&lt;Constants!$C$37,Constants!$B$37,IF(V44/$B$39&lt;Constants!$C$38,Constants!$B$38,IF(V44/$B$39&lt;Constants!$C$39,Constants!$B$39,IF(V44/$B$39&lt;Constants!$C$40,Constants!$B$40,IF(V44/$B$39&lt;Constants!$C$41,Constants!$B$41,IF(V44/$B$39&lt;Constants!$C$42,Constants!$B$42,IF(V44/$B$39&lt;Constants!$C$43,Constants!$B$43,IF(V44/$B$39&lt;Constants!$C$44,Constants!$B$44)))))))))</f>
        <v>0</v>
      </c>
      <c r="X43" s="55" t="b">
        <f>IF(W44/$B$39&lt;Constants!$C$36,Constants!$B$36,IF(W44/$B$39&lt;Constants!$C$37,Constants!$B$37,IF(W44/$B$39&lt;Constants!$C$38,Constants!$B$38,IF(W44/$B$39&lt;Constants!$C$39,Constants!$B$39,IF(W44/$B$39&lt;Constants!$C$40,Constants!$B$40,IF(W44/$B$39&lt;Constants!$C$41,Constants!$B$41,IF(W44/$B$39&lt;Constants!$C$42,Constants!$B$42,IF(W44/$B$39&lt;Constants!$C$43,Constants!$B$43,IF(W44/$B$39&lt;Constants!$C$44,Constants!$B$44)))))))))</f>
        <v>0</v>
      </c>
      <c r="Y43" s="55" t="b">
        <f>IF(X44/$B$39&lt;Constants!$C$36,Constants!$B$36,IF(X44/$B$39&lt;Constants!$C$37,Constants!$B$37,IF(X44/$B$39&lt;Constants!$C$38,Constants!$B$38,IF(X44/$B$39&lt;Constants!$C$39,Constants!$B$39,IF(X44/$B$39&lt;Constants!$C$40,Constants!$B$40,IF(X44/$B$39&lt;Constants!$C$41,Constants!$B$41,IF(X44/$B$39&lt;Constants!$C$42,Constants!$B$42,IF(X44/$B$39&lt;Constants!$C$43,Constants!$B$43,IF(X44/$B$39&lt;Constants!$C$44,Constants!$B$44)))))))))</f>
        <v>0</v>
      </c>
      <c r="Z43" s="55" t="b">
        <f>IF(Y44/$B$39&lt;Constants!$C$36,Constants!$B$36,IF(Y44/$B$39&lt;Constants!$C$37,Constants!$B$37,IF(Y44/$B$39&lt;Constants!$C$38,Constants!$B$38,IF(Y44/$B$39&lt;Constants!$C$39,Constants!$B$39,IF(Y44/$B$39&lt;Constants!$C$40,Constants!$B$40,IF(Y44/$B$39&lt;Constants!$C$41,Constants!$B$41,IF(Y44/$B$39&lt;Constants!$C$42,Constants!$B$42,IF(Y44/$B$39&lt;Constants!$C$43,Constants!$B$43,IF(Y44/$B$39&lt;Constants!$C$44,Constants!$B$44)))))))))</f>
        <v>0</v>
      </c>
      <c r="AA43" s="55" t="b">
        <f>IF(Z44/$B$39&lt;Constants!$C$36,Constants!$B$36,IF(Z44/$B$39&lt;Constants!$C$37,Constants!$B$37,IF(Z44/$B$39&lt;Constants!$C$38,Constants!$B$38,IF(Z44/$B$39&lt;Constants!$C$39,Constants!$B$39,IF(Z44/$B$39&lt;Constants!$C$40,Constants!$B$40,IF(Z44/$B$39&lt;Constants!$C$41,Constants!$B$41,IF(Z44/$B$39&lt;Constants!$C$42,Constants!$B$42,IF(Z44/$B$39&lt;Constants!$C$43,Constants!$B$43,IF(Z44/$B$39&lt;Constants!$C$44,Constants!$B$44)))))))))</f>
        <v>0</v>
      </c>
      <c r="AB43" s="55" t="b">
        <f>IF(AA44/$B$39&lt;Constants!$C$36,Constants!$B$36,IF(AA44/$B$39&lt;Constants!$C$37,Constants!$B$37,IF(AA44/$B$39&lt;Constants!$C$38,Constants!$B$38,IF(AA44/$B$39&lt;Constants!$C$39,Constants!$B$39,IF(AA44/$B$39&lt;Constants!$C$40,Constants!$B$40,IF(AA44/$B$39&lt;Constants!$C$41,Constants!$B$41,IF(AA44/$B$39&lt;Constants!$C$42,Constants!$B$42,IF(AA44/$B$39&lt;Constants!$C$43,Constants!$B$43,IF(AA44/$B$39&lt;Constants!$C$44,Constants!$B$44)))))))))</f>
        <v>0</v>
      </c>
    </row>
    <row r="44" spans="1:28">
      <c r="C44" t="s">
        <v>85</v>
      </c>
      <c r="D44" s="57">
        <f>AB42</f>
        <v>390</v>
      </c>
      <c r="E44" s="57">
        <f>IF(AND(D44+E$37&gt;$B$39,E$37&lt;E43),$B$39,IF(E$37&lt;0,D44+E$37/Constants!$B$34,IF(E$37&gt;E$39,D44+E43*Constants!$B$34,D44+E$37*Constants!$B$34)))</f>
        <v>390</v>
      </c>
      <c r="F44" s="57">
        <f>IF(AND(E44+F$37&gt;$B$39,F$37&lt;F43),$B$39,IF(F$37&lt;0,E44+F$37/Constants!$B$34,IF(F$37&gt;F$39,E44+F43*Constants!$B$34,E44+F$37*Constants!$B$34)))</f>
        <v>390</v>
      </c>
      <c r="G44" s="57">
        <f>IF(AND(F44+G$37&gt;$B$39,G$37&lt;G43),$B$39,IF(G$37&lt;0,F44+G$37/Constants!$B$34,IF(G$37&gt;G$39,F44+G43*Constants!$B$34,F44+G$37*Constants!$B$34)))</f>
        <v>390</v>
      </c>
      <c r="H44" s="57">
        <f>IF(AND(G44+H$37&gt;$B$39,H$37&lt;H43),$B$39,IF(H$37&lt;0,G44+H$37/Constants!$B$34,IF(H$37&gt;H$39,G44+H43*Constants!$B$34,G44+H$37*Constants!$B$34)))</f>
        <v>390</v>
      </c>
      <c r="I44" s="57">
        <f>IF(AND(H44+I$37&gt;$B$39,I$37&lt;I43),$B$39,IF(I$37&lt;0,H44+I$37/Constants!$B$34,IF(I$37&gt;I$39,H44+I43*Constants!$B$34,H44+I$37*Constants!$B$34)))</f>
        <v>390</v>
      </c>
      <c r="J44" s="57">
        <f>IF(AND(I44+J$37&gt;$B$39,J$37&lt;J43),$B$39,IF(J$37&lt;0,I44+J$37/Constants!$B$34,IF(J$37&gt;J$39,I44+J43*Constants!$B$34,I44+J$37*Constants!$B$34)))</f>
        <v>390</v>
      </c>
      <c r="K44" s="57">
        <f>IF(AND(J44+K$37&gt;$B$39,K$37&lt;K43),$B$39,IF(K$37&lt;0,J44+K$37/Constants!$B$34,IF(K$37&gt;K$39,J44+K43*Constants!$B$34,J44+K$37*Constants!$B$34)))</f>
        <v>390</v>
      </c>
      <c r="L44" s="57">
        <f>IF(AND(K44+L$37&gt;$B$39,L$37&lt;L43),$B$39,IF(L$37&lt;0,K44+L$37/Constants!$B$34,IF(L$37&gt;L$39,K44+L43*Constants!$B$34,K44+L$37*Constants!$B$34)))</f>
        <v>390</v>
      </c>
      <c r="M44" s="57">
        <f>IF(AND(L44+M$37&gt;$B$39,M$37&lt;M43),$B$39,IF(M$37&lt;0,L44+M$37/Constants!$B$34,IF(M$37&gt;M$39,L44+M43*Constants!$B$34,L44+M$37*Constants!$B$34)))</f>
        <v>390</v>
      </c>
      <c r="N44" s="57">
        <f>IF(AND(M44+N$37&gt;$B$39,N$37&lt;N43),$B$39,IF(N$37&lt;0,M44+N$37/Constants!$B$34,IF(N$37&gt;N$39,M44+N43*Constants!$B$34,M44+N$37*Constants!$B$34)))</f>
        <v>390</v>
      </c>
      <c r="O44" s="57">
        <f>IF(AND(N44+O$37&gt;$B$39,O$37&lt;O43),$B$39,IF(O$37&lt;0,N44+O$37/Constants!$B$34,IF(O$37&gt;O$39,N44+O43*Constants!$B$34,N44+O$37*Constants!$B$34)))</f>
        <v>390</v>
      </c>
      <c r="P44" s="57">
        <f>IF(AND(O44+P$37&gt;$B$39,P$37&lt;P43),$B$39,IF(P$37&lt;0,O44+P$37/Constants!$B$34,IF(P$37&gt;P$39,O44+P43*Constants!$B$34,O44+P$37*Constants!$B$34)))</f>
        <v>390</v>
      </c>
      <c r="Q44" s="57">
        <f>IF(AND(P44+Q$37&gt;$B$39,Q$37&lt;Q43),$B$39,IF(Q$37&lt;0,P44+Q$37/Constants!$B$34,IF(Q$37&gt;Q$39,P44+Q43*Constants!$B$34,P44+Q$37*Constants!$B$34)))</f>
        <v>390</v>
      </c>
      <c r="R44" s="57">
        <f>IF(AND(Q44+R$37&gt;$B$39,R$37&lt;R43),$B$39,IF(R$37&lt;0,Q44+R$37/Constants!$B$34,IF(R$37&gt;R$39,Q44+R43*Constants!$B$34,Q44+R$37*Constants!$B$34)))</f>
        <v>390</v>
      </c>
      <c r="S44" s="57">
        <f>IF(AND(R44+S$37&gt;$B$39,S$37&lt;S43),$B$39,IF(S$37&lt;0,R44+S$37/Constants!$B$34,IF(S$37&gt;S$39,R44+S43*Constants!$B$34,R44+S$37*Constants!$B$34)))</f>
        <v>390</v>
      </c>
      <c r="T44" s="57">
        <f>IF(AND(S44+T$37&gt;$B$39,T$37&lt;T43),$B$39,IF(T$37&lt;0,S44+T$37/Constants!$B$34,IF(T$37&gt;T$39,S44+T43*Constants!$B$34,S44+T$37*Constants!$B$34)))</f>
        <v>390</v>
      </c>
      <c r="U44" s="57">
        <f>IF(AND(T44+U$37&gt;$B$39,U$37&lt;U43),$B$39,IF(U$37&lt;0,T44+U$37/Constants!$B$34,IF(U$37&gt;U$39,T44+U43*Constants!$B$34,T44+U$37*Constants!$B$34)))</f>
        <v>390</v>
      </c>
      <c r="V44" s="57">
        <f>IF(AND(U44+V$37&gt;$B$39,V$37&lt;V43),$B$39,IF(V$37&lt;0,U44+V$37/Constants!$B$34,IF(V$37&gt;V$39,U44+V43*Constants!$B$34,U44+V$37*Constants!$B$34)))</f>
        <v>390</v>
      </c>
      <c r="W44" s="57">
        <f>IF(AND(V44+W$37&gt;$B$39,W$37&lt;W43),$B$39,IF(W$37&lt;0,V44+W$37/Constants!$B$34,IF(W$37&gt;W$39,V44+W43*Constants!$B$34,V44+W$37*Constants!$B$34)))</f>
        <v>390</v>
      </c>
      <c r="X44" s="57">
        <f>IF(AND(W44+X$37&gt;$B$39,X$37&lt;X43),$B$39,IF(X$37&lt;0,W44+X$37/Constants!$B$34,IF(X$37&gt;X$39,W44+X43*Constants!$B$34,W44+X$37*Constants!$B$34)))</f>
        <v>390</v>
      </c>
      <c r="Y44" s="57">
        <f>IF(AND(X44+Y$37&gt;$B$39,Y$37&lt;Y43),$B$39,IF(Y$37&lt;0,X44+Y$37/Constants!$B$34,IF(Y$37&gt;Y$39,X44+Y43*Constants!$B$34,X44+Y$37*Constants!$B$34)))</f>
        <v>390</v>
      </c>
      <c r="Z44" s="57">
        <f>IF(AND(Y44+Z$37&gt;$B$39,Z$37&lt;Z43),$B$39,IF(Z$37&lt;0,Y44+Z$37/Constants!$B$34,IF(Z$37&gt;Z$39,Y44+Z43*Constants!$B$34,Y44+Z$37*Constants!$B$34)))</f>
        <v>390</v>
      </c>
      <c r="AA44" s="57">
        <f>IF(AND(Z44+AA$37&gt;$B$39,AA$37&lt;AA43),$B$39,IF(AA$37&lt;0,Z44+AA$37/Constants!$B$34,IF(AA$37&gt;AA$39,Z44+AA43*Constants!$B$34,Z44+AA$37*Constants!$B$34)))</f>
        <v>390</v>
      </c>
      <c r="AB44" s="57">
        <f>IF(AND(AA44+AB$37&gt;$B$39,AB$37&lt;AB43),$B$39,IF(AB$37&lt;0,AA44+AB$37/Constants!$B$34,IF(AB$37&gt;AB$39,AA44+AB43*Constants!$B$34,AA44+AB$37*Constants!$B$34)))</f>
        <v>390</v>
      </c>
    </row>
    <row r="45" spans="1:28">
      <c r="C45" s="54" t="s">
        <v>82</v>
      </c>
      <c r="D45" s="60"/>
      <c r="E45" s="55" t="b">
        <f>IF(D46/$B$39&lt;Constants!$C$36,Constants!$B$36,IF(D46/$B$39&lt;Constants!$C$37,Constants!$B$37,IF(D46/$B$39&lt;Constants!$C$38,Constants!$B$38,IF(D46/$B$39&lt;Constants!$C$39,Constants!$B$39,IF(D46/$B$39&lt;Constants!$C$40,Constants!$B$40,IF(D46/$B$39&lt;Constants!$C$41,Constants!$B$41,IF(D46/$B$39&lt;Constants!$C$42,Constants!$B$42,IF(D46/$B$39&lt;Constants!$C$43,Constants!$B$43,IF(D46/$B$39&lt;Constants!$C$44,Constants!$B$44)))))))))</f>
        <v>0</v>
      </c>
      <c r="F45" s="55" t="b">
        <f>IF(E46/$B$39&lt;Constants!$C$36,Constants!$B$36,IF(E46/$B$39&lt;Constants!$C$37,Constants!$B$37,IF(E46/$B$39&lt;Constants!$C$38,Constants!$B$38,IF(E46/$B$39&lt;Constants!$C$39,Constants!$B$39,IF(E46/$B$39&lt;Constants!$C$40,Constants!$B$40,IF(E46/$B$39&lt;Constants!$C$41,Constants!$B$41,IF(E46/$B$39&lt;Constants!$C$42,Constants!$B$42,IF(E46/$B$39&lt;Constants!$C$43,Constants!$B$43,IF(E46/$B$39&lt;Constants!$C$44,Constants!$B$44)))))))))</f>
        <v>0</v>
      </c>
      <c r="G45" s="55" t="b">
        <f>IF(F46/$B$39&lt;Constants!$C$36,Constants!$B$36,IF(F46/$B$39&lt;Constants!$C$37,Constants!$B$37,IF(F46/$B$39&lt;Constants!$C$38,Constants!$B$38,IF(F46/$B$39&lt;Constants!$C$39,Constants!$B$39,IF(F46/$B$39&lt;Constants!$C$40,Constants!$B$40,IF(F46/$B$39&lt;Constants!$C$41,Constants!$B$41,IF(F46/$B$39&lt;Constants!$C$42,Constants!$B$42,IF(F46/$B$39&lt;Constants!$C$43,Constants!$B$43,IF(F46/$B$39&lt;Constants!$C$44,Constants!$B$44)))))))))</f>
        <v>0</v>
      </c>
      <c r="H45" s="55" t="b">
        <f>IF(G46/$B$39&lt;Constants!$C$36,Constants!$B$36,IF(G46/$B$39&lt;Constants!$C$37,Constants!$B$37,IF(G46/$B$39&lt;Constants!$C$38,Constants!$B$38,IF(G46/$B$39&lt;Constants!$C$39,Constants!$B$39,IF(G46/$B$39&lt;Constants!$C$40,Constants!$B$40,IF(G46/$B$39&lt;Constants!$C$41,Constants!$B$41,IF(G46/$B$39&lt;Constants!$C$42,Constants!$B$42,IF(G46/$B$39&lt;Constants!$C$43,Constants!$B$43,IF(G46/$B$39&lt;Constants!$C$44,Constants!$B$44)))))))))</f>
        <v>0</v>
      </c>
      <c r="I45" s="55" t="b">
        <f>IF(H46/$B$39&lt;Constants!$C$36,Constants!$B$36,IF(H46/$B$39&lt;Constants!$C$37,Constants!$B$37,IF(H46/$B$39&lt;Constants!$C$38,Constants!$B$38,IF(H46/$B$39&lt;Constants!$C$39,Constants!$B$39,IF(H46/$B$39&lt;Constants!$C$40,Constants!$B$40,IF(H46/$B$39&lt;Constants!$C$41,Constants!$B$41,IF(H46/$B$39&lt;Constants!$C$42,Constants!$B$42,IF(H46/$B$39&lt;Constants!$C$43,Constants!$B$43,IF(H46/$B$39&lt;Constants!$C$44,Constants!$B$44)))))))))</f>
        <v>0</v>
      </c>
      <c r="J45" s="55" t="b">
        <f>IF(I46/$B$39&lt;Constants!$C$36,Constants!$B$36,IF(I46/$B$39&lt;Constants!$C$37,Constants!$B$37,IF(I46/$B$39&lt;Constants!$C$38,Constants!$B$38,IF(I46/$B$39&lt;Constants!$C$39,Constants!$B$39,IF(I46/$B$39&lt;Constants!$C$40,Constants!$B$40,IF(I46/$B$39&lt;Constants!$C$41,Constants!$B$41,IF(I46/$B$39&lt;Constants!$C$42,Constants!$B$42,IF(I46/$B$39&lt;Constants!$C$43,Constants!$B$43,IF(I46/$B$39&lt;Constants!$C$44,Constants!$B$44)))))))))</f>
        <v>0</v>
      </c>
      <c r="K45" s="55" t="b">
        <f>IF(J46/$B$39&lt;Constants!$C$36,Constants!$B$36,IF(J46/$B$39&lt;Constants!$C$37,Constants!$B$37,IF(J46/$B$39&lt;Constants!$C$38,Constants!$B$38,IF(J46/$B$39&lt;Constants!$C$39,Constants!$B$39,IF(J46/$B$39&lt;Constants!$C$40,Constants!$B$40,IF(J46/$B$39&lt;Constants!$C$41,Constants!$B$41,IF(J46/$B$39&lt;Constants!$C$42,Constants!$B$42,IF(J46/$B$39&lt;Constants!$C$43,Constants!$B$43,IF(J46/$B$39&lt;Constants!$C$44,Constants!$B$44)))))))))</f>
        <v>0</v>
      </c>
      <c r="L45" s="55" t="b">
        <f>IF(K46/$B$39&lt;Constants!$C$36,Constants!$B$36,IF(K46/$B$39&lt;Constants!$C$37,Constants!$B$37,IF(K46/$B$39&lt;Constants!$C$38,Constants!$B$38,IF(K46/$B$39&lt;Constants!$C$39,Constants!$B$39,IF(K46/$B$39&lt;Constants!$C$40,Constants!$B$40,IF(K46/$B$39&lt;Constants!$C$41,Constants!$B$41,IF(K46/$B$39&lt;Constants!$C$42,Constants!$B$42,IF(K46/$B$39&lt;Constants!$C$43,Constants!$B$43,IF(K46/$B$39&lt;Constants!$C$44,Constants!$B$44)))))))))</f>
        <v>0</v>
      </c>
      <c r="M45" s="55" t="b">
        <f>IF(L46/$B$39&lt;Constants!$C$36,Constants!$B$36,IF(L46/$B$39&lt;Constants!$C$37,Constants!$B$37,IF(L46/$B$39&lt;Constants!$C$38,Constants!$B$38,IF(L46/$B$39&lt;Constants!$C$39,Constants!$B$39,IF(L46/$B$39&lt;Constants!$C$40,Constants!$B$40,IF(L46/$B$39&lt;Constants!$C$41,Constants!$B$41,IF(L46/$B$39&lt;Constants!$C$42,Constants!$B$42,IF(L46/$B$39&lt;Constants!$C$43,Constants!$B$43,IF(L46/$B$39&lt;Constants!$C$44,Constants!$B$44)))))))))</f>
        <v>0</v>
      </c>
      <c r="N45" s="55" t="b">
        <f>IF(M46/$B$39&lt;Constants!$C$36,Constants!$B$36,IF(M46/$B$39&lt;Constants!$C$37,Constants!$B$37,IF(M46/$B$39&lt;Constants!$C$38,Constants!$B$38,IF(M46/$B$39&lt;Constants!$C$39,Constants!$B$39,IF(M46/$B$39&lt;Constants!$C$40,Constants!$B$40,IF(M46/$B$39&lt;Constants!$C$41,Constants!$B$41,IF(M46/$B$39&lt;Constants!$C$42,Constants!$B$42,IF(M46/$B$39&lt;Constants!$C$43,Constants!$B$43,IF(M46/$B$39&lt;Constants!$C$44,Constants!$B$44)))))))))</f>
        <v>0</v>
      </c>
      <c r="O45" s="55" t="b">
        <f>IF(N46/$B$39&lt;Constants!$C$36,Constants!$B$36,IF(N46/$B$39&lt;Constants!$C$37,Constants!$B$37,IF(N46/$B$39&lt;Constants!$C$38,Constants!$B$38,IF(N46/$B$39&lt;Constants!$C$39,Constants!$B$39,IF(N46/$B$39&lt;Constants!$C$40,Constants!$B$40,IF(N46/$B$39&lt;Constants!$C$41,Constants!$B$41,IF(N46/$B$39&lt;Constants!$C$42,Constants!$B$42,IF(N46/$B$39&lt;Constants!$C$43,Constants!$B$43,IF(N46/$B$39&lt;Constants!$C$44,Constants!$B$44)))))))))</f>
        <v>0</v>
      </c>
      <c r="P45" s="55" t="b">
        <f>IF(O46/$B$39&lt;Constants!$C$36,Constants!$B$36,IF(O46/$B$39&lt;Constants!$C$37,Constants!$B$37,IF(O46/$B$39&lt;Constants!$C$38,Constants!$B$38,IF(O46/$B$39&lt;Constants!$C$39,Constants!$B$39,IF(O46/$B$39&lt;Constants!$C$40,Constants!$B$40,IF(O46/$B$39&lt;Constants!$C$41,Constants!$B$41,IF(O46/$B$39&lt;Constants!$C$42,Constants!$B$42,IF(O46/$B$39&lt;Constants!$C$43,Constants!$B$43,IF(O46/$B$39&lt;Constants!$C$44,Constants!$B$44)))))))))</f>
        <v>0</v>
      </c>
      <c r="Q45" s="55" t="b">
        <f>IF(P46/$B$39&lt;Constants!$C$36,Constants!$B$36,IF(P46/$B$39&lt;Constants!$C$37,Constants!$B$37,IF(P46/$B$39&lt;Constants!$C$38,Constants!$B$38,IF(P46/$B$39&lt;Constants!$C$39,Constants!$B$39,IF(P46/$B$39&lt;Constants!$C$40,Constants!$B$40,IF(P46/$B$39&lt;Constants!$C$41,Constants!$B$41,IF(P46/$B$39&lt;Constants!$C$42,Constants!$B$42,IF(P46/$B$39&lt;Constants!$C$43,Constants!$B$43,IF(P46/$B$39&lt;Constants!$C$44,Constants!$B$44)))))))))</f>
        <v>0</v>
      </c>
      <c r="R45" s="55" t="b">
        <f>IF(Q46/$B$39&lt;Constants!$C$36,Constants!$B$36,IF(Q46/$B$39&lt;Constants!$C$37,Constants!$B$37,IF(Q46/$B$39&lt;Constants!$C$38,Constants!$B$38,IF(Q46/$B$39&lt;Constants!$C$39,Constants!$B$39,IF(Q46/$B$39&lt;Constants!$C$40,Constants!$B$40,IF(Q46/$B$39&lt;Constants!$C$41,Constants!$B$41,IF(Q46/$B$39&lt;Constants!$C$42,Constants!$B$42,IF(Q46/$B$39&lt;Constants!$C$43,Constants!$B$43,IF(Q46/$B$39&lt;Constants!$C$44,Constants!$B$44)))))))))</f>
        <v>0</v>
      </c>
      <c r="S45" s="55" t="b">
        <f>IF(R46/$B$39&lt;Constants!$C$36,Constants!$B$36,IF(R46/$B$39&lt;Constants!$C$37,Constants!$B$37,IF(R46/$B$39&lt;Constants!$C$38,Constants!$B$38,IF(R46/$B$39&lt;Constants!$C$39,Constants!$B$39,IF(R46/$B$39&lt;Constants!$C$40,Constants!$B$40,IF(R46/$B$39&lt;Constants!$C$41,Constants!$B$41,IF(R46/$B$39&lt;Constants!$C$42,Constants!$B$42,IF(R46/$B$39&lt;Constants!$C$43,Constants!$B$43,IF(R46/$B$39&lt;Constants!$C$44,Constants!$B$44)))))))))</f>
        <v>0</v>
      </c>
      <c r="T45" s="55" t="b">
        <f>IF(S46/$B$39&lt;Constants!$C$36,Constants!$B$36,IF(S46/$B$39&lt;Constants!$C$37,Constants!$B$37,IF(S46/$B$39&lt;Constants!$C$38,Constants!$B$38,IF(S46/$B$39&lt;Constants!$C$39,Constants!$B$39,IF(S46/$B$39&lt;Constants!$C$40,Constants!$B$40,IF(S46/$B$39&lt;Constants!$C$41,Constants!$B$41,IF(S46/$B$39&lt;Constants!$C$42,Constants!$B$42,IF(S46/$B$39&lt;Constants!$C$43,Constants!$B$43,IF(S46/$B$39&lt;Constants!$C$44,Constants!$B$44)))))))))</f>
        <v>0</v>
      </c>
      <c r="U45" s="55" t="b">
        <f>IF(T46/$B$39&lt;Constants!$C$36,Constants!$B$36,IF(T46/$B$39&lt;Constants!$C$37,Constants!$B$37,IF(T46/$B$39&lt;Constants!$C$38,Constants!$B$38,IF(T46/$B$39&lt;Constants!$C$39,Constants!$B$39,IF(T46/$B$39&lt;Constants!$C$40,Constants!$B$40,IF(T46/$B$39&lt;Constants!$C$41,Constants!$B$41,IF(T46/$B$39&lt;Constants!$C$42,Constants!$B$42,IF(T46/$B$39&lt;Constants!$C$43,Constants!$B$43,IF(T46/$B$39&lt;Constants!$C$44,Constants!$B$44)))))))))</f>
        <v>0</v>
      </c>
      <c r="V45" s="55" t="b">
        <f>IF(U46/$B$39&lt;Constants!$C$36,Constants!$B$36,IF(U46/$B$39&lt;Constants!$C$37,Constants!$B$37,IF(U46/$B$39&lt;Constants!$C$38,Constants!$B$38,IF(U46/$B$39&lt;Constants!$C$39,Constants!$B$39,IF(U46/$B$39&lt;Constants!$C$40,Constants!$B$40,IF(U46/$B$39&lt;Constants!$C$41,Constants!$B$41,IF(U46/$B$39&lt;Constants!$C$42,Constants!$B$42,IF(U46/$B$39&lt;Constants!$C$43,Constants!$B$43,IF(U46/$B$39&lt;Constants!$C$44,Constants!$B$44)))))))))</f>
        <v>0</v>
      </c>
      <c r="W45" s="55" t="b">
        <f>IF(V46/$B$39&lt;Constants!$C$36,Constants!$B$36,IF(V46/$B$39&lt;Constants!$C$37,Constants!$B$37,IF(V46/$B$39&lt;Constants!$C$38,Constants!$B$38,IF(V46/$B$39&lt;Constants!$C$39,Constants!$B$39,IF(V46/$B$39&lt;Constants!$C$40,Constants!$B$40,IF(V46/$B$39&lt;Constants!$C$41,Constants!$B$41,IF(V46/$B$39&lt;Constants!$C$42,Constants!$B$42,IF(V46/$B$39&lt;Constants!$C$43,Constants!$B$43,IF(V46/$B$39&lt;Constants!$C$44,Constants!$B$44)))))))))</f>
        <v>0</v>
      </c>
      <c r="X45" s="55" t="b">
        <f>IF(W46/$B$39&lt;Constants!$C$36,Constants!$B$36,IF(W46/$B$39&lt;Constants!$C$37,Constants!$B$37,IF(W46/$B$39&lt;Constants!$C$38,Constants!$B$38,IF(W46/$B$39&lt;Constants!$C$39,Constants!$B$39,IF(W46/$B$39&lt;Constants!$C$40,Constants!$B$40,IF(W46/$B$39&lt;Constants!$C$41,Constants!$B$41,IF(W46/$B$39&lt;Constants!$C$42,Constants!$B$42,IF(W46/$B$39&lt;Constants!$C$43,Constants!$B$43,IF(W46/$B$39&lt;Constants!$C$44,Constants!$B$44)))))))))</f>
        <v>0</v>
      </c>
      <c r="Y45" s="55" t="b">
        <f>IF(X46/$B$39&lt;Constants!$C$36,Constants!$B$36,IF(X46/$B$39&lt;Constants!$C$37,Constants!$B$37,IF(X46/$B$39&lt;Constants!$C$38,Constants!$B$38,IF(X46/$B$39&lt;Constants!$C$39,Constants!$B$39,IF(X46/$B$39&lt;Constants!$C$40,Constants!$B$40,IF(X46/$B$39&lt;Constants!$C$41,Constants!$B$41,IF(X46/$B$39&lt;Constants!$C$42,Constants!$B$42,IF(X46/$B$39&lt;Constants!$C$43,Constants!$B$43,IF(X46/$B$39&lt;Constants!$C$44,Constants!$B$44)))))))))</f>
        <v>0</v>
      </c>
      <c r="Z45" s="55" t="b">
        <f>IF(Y46/$B$39&lt;Constants!$C$36,Constants!$B$36,IF(Y46/$B$39&lt;Constants!$C$37,Constants!$B$37,IF(Y46/$B$39&lt;Constants!$C$38,Constants!$B$38,IF(Y46/$B$39&lt;Constants!$C$39,Constants!$B$39,IF(Y46/$B$39&lt;Constants!$C$40,Constants!$B$40,IF(Y46/$B$39&lt;Constants!$C$41,Constants!$B$41,IF(Y46/$B$39&lt;Constants!$C$42,Constants!$B$42,IF(Y46/$B$39&lt;Constants!$C$43,Constants!$B$43,IF(Y46/$B$39&lt;Constants!$C$44,Constants!$B$44)))))))))</f>
        <v>0</v>
      </c>
      <c r="AA45" s="55" t="b">
        <f>IF(Z46/$B$39&lt;Constants!$C$36,Constants!$B$36,IF(Z46/$B$39&lt;Constants!$C$37,Constants!$B$37,IF(Z46/$B$39&lt;Constants!$C$38,Constants!$B$38,IF(Z46/$B$39&lt;Constants!$C$39,Constants!$B$39,IF(Z46/$B$39&lt;Constants!$C$40,Constants!$B$40,IF(Z46/$B$39&lt;Constants!$C$41,Constants!$B$41,IF(Z46/$B$39&lt;Constants!$C$42,Constants!$B$42,IF(Z46/$B$39&lt;Constants!$C$43,Constants!$B$43,IF(Z46/$B$39&lt;Constants!$C$44,Constants!$B$44)))))))))</f>
        <v>0</v>
      </c>
      <c r="AB45" s="55" t="b">
        <f>IF(AA46/$B$39&lt;Constants!$C$36,Constants!$B$36,IF(AA46/$B$39&lt;Constants!$C$37,Constants!$B$37,IF(AA46/$B$39&lt;Constants!$C$38,Constants!$B$38,IF(AA46/$B$39&lt;Constants!$C$39,Constants!$B$39,IF(AA46/$B$39&lt;Constants!$C$40,Constants!$B$40,IF(AA46/$B$39&lt;Constants!$C$41,Constants!$B$41,IF(AA46/$B$39&lt;Constants!$C$42,Constants!$B$42,IF(AA46/$B$39&lt;Constants!$C$43,Constants!$B$43,IF(AA46/$B$39&lt;Constants!$C$44,Constants!$B$44)))))))))</f>
        <v>0</v>
      </c>
    </row>
    <row r="46" spans="1:28">
      <c r="C46" t="s">
        <v>86</v>
      </c>
      <c r="D46" s="57">
        <f>AB44</f>
        <v>390</v>
      </c>
      <c r="E46" s="57">
        <f>IF(AND(D46+E$37&gt;$B$39,E$37&lt;E45),$B$39,IF(E$37&lt;0,D46+E$37/Constants!$B$34,IF(E$37&gt;E$39,D46+E45*Constants!$B$34,D46+E$37*Constants!$B$34)))</f>
        <v>390</v>
      </c>
      <c r="F46" s="57">
        <f>IF(AND(E46+F$37&gt;$B$39,F$37&lt;F45),$B$39,IF(F$37&lt;0,E46+F$37/Constants!$B$34,IF(F$37&gt;F$39,E46+F45*Constants!$B$34,E46+F$37*Constants!$B$34)))</f>
        <v>390</v>
      </c>
      <c r="G46" s="57">
        <f>IF(AND(F46+G$37&gt;$B$39,G$37&lt;G45),$B$39,IF(G$37&lt;0,F46+G$37/Constants!$B$34,IF(G$37&gt;G$39,F46+G45*Constants!$B$34,F46+G$37*Constants!$B$34)))</f>
        <v>390</v>
      </c>
      <c r="H46" s="57">
        <f>IF(AND(G46+H$37&gt;$B$39,H$37&lt;H45),$B$39,IF(H$37&lt;0,G46+H$37/Constants!$B$34,IF(H$37&gt;H$39,G46+H45*Constants!$B$34,G46+H$37*Constants!$B$34)))</f>
        <v>390</v>
      </c>
      <c r="I46" s="57">
        <f>IF(AND(H46+I$37&gt;$B$39,I$37&lt;I45),$B$39,IF(I$37&lt;0,H46+I$37/Constants!$B$34,IF(I$37&gt;I$39,H46+I45*Constants!$B$34,H46+I$37*Constants!$B$34)))</f>
        <v>390</v>
      </c>
      <c r="J46" s="57">
        <f>IF(AND(I46+J$37&gt;$B$39,J$37&lt;J45),$B$39,IF(J$37&lt;0,I46+J$37/Constants!$B$34,IF(J$37&gt;J$39,I46+J45*Constants!$B$34,I46+J$37*Constants!$B$34)))</f>
        <v>390</v>
      </c>
      <c r="K46" s="57">
        <f>IF(AND(J46+K$37&gt;$B$39,K$37&lt;K45),$B$39,IF(K$37&lt;0,J46+K$37/Constants!$B$34,IF(K$37&gt;K$39,J46+K45*Constants!$B$34,J46+K$37*Constants!$B$34)))</f>
        <v>390</v>
      </c>
      <c r="L46" s="57">
        <f>IF(AND(K46+L$37&gt;$B$39,L$37&lt;L45),$B$39,IF(L$37&lt;0,K46+L$37/Constants!$B$34,IF(L$37&gt;L$39,K46+L45*Constants!$B$34,K46+L$37*Constants!$B$34)))</f>
        <v>390</v>
      </c>
      <c r="M46" s="57">
        <f>IF(AND(L46+M$37&gt;$B$39,M$37&lt;M45),$B$39,IF(M$37&lt;0,L46+M$37/Constants!$B$34,IF(M$37&gt;M$39,L46+M45*Constants!$B$34,L46+M$37*Constants!$B$34)))</f>
        <v>390</v>
      </c>
      <c r="N46" s="57">
        <f>IF(AND(M46+N$37&gt;$B$39,N$37&lt;N45),$B$39,IF(N$37&lt;0,M46+N$37/Constants!$B$34,IF(N$37&gt;N$39,M46+N45*Constants!$B$34,M46+N$37*Constants!$B$34)))</f>
        <v>390</v>
      </c>
      <c r="O46" s="57">
        <f>IF(AND(N46+O$37&gt;$B$39,O$37&lt;O45),$B$39,IF(O$37&lt;0,N46+O$37/Constants!$B$34,IF(O$37&gt;O$39,N46+O45*Constants!$B$34,N46+O$37*Constants!$B$34)))</f>
        <v>390</v>
      </c>
      <c r="P46" s="57">
        <f>IF(AND(O46+P$37&gt;$B$39,P$37&lt;P45),$B$39,IF(P$37&lt;0,O46+P$37/Constants!$B$34,IF(P$37&gt;P$39,O46+P45*Constants!$B$34,O46+P$37*Constants!$B$34)))</f>
        <v>390</v>
      </c>
      <c r="Q46" s="57">
        <f>IF(AND(P46+Q$37&gt;$B$39,Q$37&lt;Q45),$B$39,IF(Q$37&lt;0,P46+Q$37/Constants!$B$34,IF(Q$37&gt;Q$39,P46+Q45*Constants!$B$34,P46+Q$37*Constants!$B$34)))</f>
        <v>390</v>
      </c>
      <c r="R46" s="57">
        <f>IF(AND(Q46+R$37&gt;$B$39,R$37&lt;R45),$B$39,IF(R$37&lt;0,Q46+R$37/Constants!$B$34,IF(R$37&gt;R$39,Q46+R45*Constants!$B$34,Q46+R$37*Constants!$B$34)))</f>
        <v>390</v>
      </c>
      <c r="S46" s="57">
        <f>IF(AND(R46+S$37&gt;$B$39,S$37&lt;S45),$B$39,IF(S$37&lt;0,R46+S$37/Constants!$B$34,IF(S$37&gt;S$39,R46+S45*Constants!$B$34,R46+S$37*Constants!$B$34)))</f>
        <v>390</v>
      </c>
      <c r="T46" s="57">
        <f>IF(AND(S46+T$37&gt;$B$39,T$37&lt;T45),$B$39,IF(T$37&lt;0,S46+T$37/Constants!$B$34,IF(T$37&gt;T$39,S46+T45*Constants!$B$34,S46+T$37*Constants!$B$34)))</f>
        <v>390</v>
      </c>
      <c r="U46" s="57">
        <f>IF(AND(T46+U$37&gt;$B$39,U$37&lt;U45),$B$39,IF(U$37&lt;0,T46+U$37/Constants!$B$34,IF(U$37&gt;U$39,T46+U45*Constants!$B$34,T46+U$37*Constants!$B$34)))</f>
        <v>390</v>
      </c>
      <c r="V46" s="57">
        <f>IF(AND(U46+V$37&gt;$B$39,V$37&lt;V45),$B$39,IF(V$37&lt;0,U46+V$37/Constants!$B$34,IF(V$37&gt;V$39,U46+V45*Constants!$B$34,U46+V$37*Constants!$B$34)))</f>
        <v>390</v>
      </c>
      <c r="W46" s="57">
        <f>IF(AND(V46+W$37&gt;$B$39,W$37&lt;W45),$B$39,IF(W$37&lt;0,V46+W$37/Constants!$B$34,IF(W$37&gt;W$39,V46+W45*Constants!$B$34,V46+W$37*Constants!$B$34)))</f>
        <v>390</v>
      </c>
      <c r="X46" s="57">
        <f>IF(AND(W46+X$37&gt;$B$39,X$37&lt;X45),$B$39,IF(X$37&lt;0,W46+X$37/Constants!$B$34,IF(X$37&gt;X$39,W46+X45*Constants!$B$34,W46+X$37*Constants!$B$34)))</f>
        <v>390</v>
      </c>
      <c r="Y46" s="57">
        <f>IF(AND(X46+Y$37&gt;$B$39,Y$37&lt;Y45),$B$39,IF(Y$37&lt;0,X46+Y$37/Constants!$B$34,IF(Y$37&gt;Y$39,X46+Y45*Constants!$B$34,X46+Y$37*Constants!$B$34)))</f>
        <v>390</v>
      </c>
      <c r="Z46" s="57">
        <f>IF(AND(Y46+Z$37&gt;$B$39,Z$37&lt;Z45),$B$39,IF(Z$37&lt;0,Y46+Z$37/Constants!$B$34,IF(Z$37&gt;Z$39,Y46+Z45*Constants!$B$34,Y46+Z$37*Constants!$B$34)))</f>
        <v>390</v>
      </c>
      <c r="AA46" s="57">
        <f>IF(AND(Z46+AA$37&gt;$B$39,AA$37&lt;AA45),$B$39,IF(AA$37&lt;0,Z46+AA$37/Constants!$B$34,IF(AA$37&gt;AA$39,Z46+AA45*Constants!$B$34,Z46+AA$37*Constants!$B$34)))</f>
        <v>390</v>
      </c>
      <c r="AB46" s="57">
        <f>IF(AND(AA46+AB$37&gt;$B$39,AB$37&lt;AB45),$B$39,IF(AB$37&lt;0,AA46+AB$37/Constants!$B$34,IF(AB$37&gt;AB$39,AA46+AB45*Constants!$B$34,AA46+AB$37*Constants!$B$34)))</f>
        <v>390</v>
      </c>
    </row>
    <row r="47" spans="1:28">
      <c r="C47" s="54" t="s">
        <v>82</v>
      </c>
      <c r="D47" s="60"/>
      <c r="E47" s="55" t="b">
        <f>IF(D48/$B$39&lt;Constants!$C$36,Constants!$B$36,IF(D48/$B$39&lt;Constants!$C$37,Constants!$B$37,IF(D48/$B$39&lt;Constants!$C$38,Constants!$B$38,IF(D48/$B$39&lt;Constants!$C$39,Constants!$B$39,IF(D48/$B$39&lt;Constants!$C$40,Constants!$B$40,IF(D48/$B$39&lt;Constants!$C$41,Constants!$B$41,IF(D48/$B$39&lt;Constants!$C$42,Constants!$B$42,IF(D48/$B$39&lt;Constants!$C$43,Constants!$B$43,IF(D48/$B$39&lt;Constants!$C$44,Constants!$B$44)))))))))</f>
        <v>0</v>
      </c>
      <c r="F47" s="55" t="b">
        <f>IF(E48/$B$39&lt;Constants!$C$36,Constants!$B$36,IF(E48/$B$39&lt;Constants!$C$37,Constants!$B$37,IF(E48/$B$39&lt;Constants!$C$38,Constants!$B$38,IF(E48/$B$39&lt;Constants!$C$39,Constants!$B$39,IF(E48/$B$39&lt;Constants!$C$40,Constants!$B$40,IF(E48/$B$39&lt;Constants!$C$41,Constants!$B$41,IF(E48/$B$39&lt;Constants!$C$42,Constants!$B$42,IF(E48/$B$39&lt;Constants!$C$43,Constants!$B$43,IF(E48/$B$39&lt;Constants!$C$44,Constants!$B$44)))))))))</f>
        <v>0</v>
      </c>
      <c r="G47" s="55" t="b">
        <f>IF(F48/$B$39&lt;Constants!$C$36,Constants!$B$36,IF(F48/$B$39&lt;Constants!$C$37,Constants!$B$37,IF(F48/$B$39&lt;Constants!$C$38,Constants!$B$38,IF(F48/$B$39&lt;Constants!$C$39,Constants!$B$39,IF(F48/$B$39&lt;Constants!$C$40,Constants!$B$40,IF(F48/$B$39&lt;Constants!$C$41,Constants!$B$41,IF(F48/$B$39&lt;Constants!$C$42,Constants!$B$42,IF(F48/$B$39&lt;Constants!$C$43,Constants!$B$43,IF(F48/$B$39&lt;Constants!$C$44,Constants!$B$44)))))))))</f>
        <v>0</v>
      </c>
      <c r="H47" s="55" t="b">
        <f>IF(G48/$B$39&lt;Constants!$C$36,Constants!$B$36,IF(G48/$B$39&lt;Constants!$C$37,Constants!$B$37,IF(G48/$B$39&lt;Constants!$C$38,Constants!$B$38,IF(G48/$B$39&lt;Constants!$C$39,Constants!$B$39,IF(G48/$B$39&lt;Constants!$C$40,Constants!$B$40,IF(G48/$B$39&lt;Constants!$C$41,Constants!$B$41,IF(G48/$B$39&lt;Constants!$C$42,Constants!$B$42,IF(G48/$B$39&lt;Constants!$C$43,Constants!$B$43,IF(G48/$B$39&lt;Constants!$C$44,Constants!$B$44)))))))))</f>
        <v>0</v>
      </c>
      <c r="I47" s="55" t="b">
        <f>IF(H48/$B$39&lt;Constants!$C$36,Constants!$B$36,IF(H48/$B$39&lt;Constants!$C$37,Constants!$B$37,IF(H48/$B$39&lt;Constants!$C$38,Constants!$B$38,IF(H48/$B$39&lt;Constants!$C$39,Constants!$B$39,IF(H48/$B$39&lt;Constants!$C$40,Constants!$B$40,IF(H48/$B$39&lt;Constants!$C$41,Constants!$B$41,IF(H48/$B$39&lt;Constants!$C$42,Constants!$B$42,IF(H48/$B$39&lt;Constants!$C$43,Constants!$B$43,IF(H48/$B$39&lt;Constants!$C$44,Constants!$B$44)))))))))</f>
        <v>0</v>
      </c>
      <c r="J47" s="55" t="b">
        <f>IF(I48/$B$39&lt;Constants!$C$36,Constants!$B$36,IF(I48/$B$39&lt;Constants!$C$37,Constants!$B$37,IF(I48/$B$39&lt;Constants!$C$38,Constants!$B$38,IF(I48/$B$39&lt;Constants!$C$39,Constants!$B$39,IF(I48/$B$39&lt;Constants!$C$40,Constants!$B$40,IF(I48/$B$39&lt;Constants!$C$41,Constants!$B$41,IF(I48/$B$39&lt;Constants!$C$42,Constants!$B$42,IF(I48/$B$39&lt;Constants!$C$43,Constants!$B$43,IF(I48/$B$39&lt;Constants!$C$44,Constants!$B$44)))))))))</f>
        <v>0</v>
      </c>
      <c r="K47" s="55" t="b">
        <f>IF(J48/$B$39&lt;Constants!$C$36,Constants!$B$36,IF(J48/$B$39&lt;Constants!$C$37,Constants!$B$37,IF(J48/$B$39&lt;Constants!$C$38,Constants!$B$38,IF(J48/$B$39&lt;Constants!$C$39,Constants!$B$39,IF(J48/$B$39&lt;Constants!$C$40,Constants!$B$40,IF(J48/$B$39&lt;Constants!$C$41,Constants!$B$41,IF(J48/$B$39&lt;Constants!$C$42,Constants!$B$42,IF(J48/$B$39&lt;Constants!$C$43,Constants!$B$43,IF(J48/$B$39&lt;Constants!$C$44,Constants!$B$44)))))))))</f>
        <v>0</v>
      </c>
      <c r="L47" s="55" t="b">
        <f>IF(K48/$B$39&lt;Constants!$C$36,Constants!$B$36,IF(K48/$B$39&lt;Constants!$C$37,Constants!$B$37,IF(K48/$B$39&lt;Constants!$C$38,Constants!$B$38,IF(K48/$B$39&lt;Constants!$C$39,Constants!$B$39,IF(K48/$B$39&lt;Constants!$C$40,Constants!$B$40,IF(K48/$B$39&lt;Constants!$C$41,Constants!$B$41,IF(K48/$B$39&lt;Constants!$C$42,Constants!$B$42,IF(K48/$B$39&lt;Constants!$C$43,Constants!$B$43,IF(K48/$B$39&lt;Constants!$C$44,Constants!$B$44)))))))))</f>
        <v>0</v>
      </c>
      <c r="M47" s="55" t="b">
        <f>IF(L48/$B$39&lt;Constants!$C$36,Constants!$B$36,IF(L48/$B$39&lt;Constants!$C$37,Constants!$B$37,IF(L48/$B$39&lt;Constants!$C$38,Constants!$B$38,IF(L48/$B$39&lt;Constants!$C$39,Constants!$B$39,IF(L48/$B$39&lt;Constants!$C$40,Constants!$B$40,IF(L48/$B$39&lt;Constants!$C$41,Constants!$B$41,IF(L48/$B$39&lt;Constants!$C$42,Constants!$B$42,IF(L48/$B$39&lt;Constants!$C$43,Constants!$B$43,IF(L48/$B$39&lt;Constants!$C$44,Constants!$B$44)))))))))</f>
        <v>0</v>
      </c>
      <c r="N47" s="55" t="b">
        <f>IF(M48/$B$39&lt;Constants!$C$36,Constants!$B$36,IF(M48/$B$39&lt;Constants!$C$37,Constants!$B$37,IF(M48/$B$39&lt;Constants!$C$38,Constants!$B$38,IF(M48/$B$39&lt;Constants!$C$39,Constants!$B$39,IF(M48/$B$39&lt;Constants!$C$40,Constants!$B$40,IF(M48/$B$39&lt;Constants!$C$41,Constants!$B$41,IF(M48/$B$39&lt;Constants!$C$42,Constants!$B$42,IF(M48/$B$39&lt;Constants!$C$43,Constants!$B$43,IF(M48/$B$39&lt;Constants!$C$44,Constants!$B$44)))))))))</f>
        <v>0</v>
      </c>
      <c r="O47" s="55" t="b">
        <f>IF(N48/$B$39&lt;Constants!$C$36,Constants!$B$36,IF(N48/$B$39&lt;Constants!$C$37,Constants!$B$37,IF(N48/$B$39&lt;Constants!$C$38,Constants!$B$38,IF(N48/$B$39&lt;Constants!$C$39,Constants!$B$39,IF(N48/$B$39&lt;Constants!$C$40,Constants!$B$40,IF(N48/$B$39&lt;Constants!$C$41,Constants!$B$41,IF(N48/$B$39&lt;Constants!$C$42,Constants!$B$42,IF(N48/$B$39&lt;Constants!$C$43,Constants!$B$43,IF(N48/$B$39&lt;Constants!$C$44,Constants!$B$44)))))))))</f>
        <v>0</v>
      </c>
      <c r="P47" s="55" t="b">
        <f>IF(O48/$B$39&lt;Constants!$C$36,Constants!$B$36,IF(O48/$B$39&lt;Constants!$C$37,Constants!$B$37,IF(O48/$B$39&lt;Constants!$C$38,Constants!$B$38,IF(O48/$B$39&lt;Constants!$C$39,Constants!$B$39,IF(O48/$B$39&lt;Constants!$C$40,Constants!$B$40,IF(O48/$B$39&lt;Constants!$C$41,Constants!$B$41,IF(O48/$B$39&lt;Constants!$C$42,Constants!$B$42,IF(O48/$B$39&lt;Constants!$C$43,Constants!$B$43,IF(O48/$B$39&lt;Constants!$C$44,Constants!$B$44)))))))))</f>
        <v>0</v>
      </c>
      <c r="Q47" s="55" t="b">
        <f>IF(P48/$B$39&lt;Constants!$C$36,Constants!$B$36,IF(P48/$B$39&lt;Constants!$C$37,Constants!$B$37,IF(P48/$B$39&lt;Constants!$C$38,Constants!$B$38,IF(P48/$B$39&lt;Constants!$C$39,Constants!$B$39,IF(P48/$B$39&lt;Constants!$C$40,Constants!$B$40,IF(P48/$B$39&lt;Constants!$C$41,Constants!$B$41,IF(P48/$B$39&lt;Constants!$C$42,Constants!$B$42,IF(P48/$B$39&lt;Constants!$C$43,Constants!$B$43,IF(P48/$B$39&lt;Constants!$C$44,Constants!$B$44)))))))))</f>
        <v>0</v>
      </c>
      <c r="R47" s="55" t="b">
        <f>IF(Q48/$B$39&lt;Constants!$C$36,Constants!$B$36,IF(Q48/$B$39&lt;Constants!$C$37,Constants!$B$37,IF(Q48/$B$39&lt;Constants!$C$38,Constants!$B$38,IF(Q48/$B$39&lt;Constants!$C$39,Constants!$B$39,IF(Q48/$B$39&lt;Constants!$C$40,Constants!$B$40,IF(Q48/$B$39&lt;Constants!$C$41,Constants!$B$41,IF(Q48/$B$39&lt;Constants!$C$42,Constants!$B$42,IF(Q48/$B$39&lt;Constants!$C$43,Constants!$B$43,IF(Q48/$B$39&lt;Constants!$C$44,Constants!$B$44)))))))))</f>
        <v>0</v>
      </c>
      <c r="S47" s="55" t="b">
        <f>IF(R48/$B$39&lt;Constants!$C$36,Constants!$B$36,IF(R48/$B$39&lt;Constants!$C$37,Constants!$B$37,IF(R48/$B$39&lt;Constants!$C$38,Constants!$B$38,IF(R48/$B$39&lt;Constants!$C$39,Constants!$B$39,IF(R48/$B$39&lt;Constants!$C$40,Constants!$B$40,IF(R48/$B$39&lt;Constants!$C$41,Constants!$B$41,IF(R48/$B$39&lt;Constants!$C$42,Constants!$B$42,IF(R48/$B$39&lt;Constants!$C$43,Constants!$B$43,IF(R48/$B$39&lt;Constants!$C$44,Constants!$B$44)))))))))</f>
        <v>0</v>
      </c>
      <c r="T47" s="55" t="b">
        <f>IF(S48/$B$39&lt;Constants!$C$36,Constants!$B$36,IF(S48/$B$39&lt;Constants!$C$37,Constants!$B$37,IF(S48/$B$39&lt;Constants!$C$38,Constants!$B$38,IF(S48/$B$39&lt;Constants!$C$39,Constants!$B$39,IF(S48/$B$39&lt;Constants!$C$40,Constants!$B$40,IF(S48/$B$39&lt;Constants!$C$41,Constants!$B$41,IF(S48/$B$39&lt;Constants!$C$42,Constants!$B$42,IF(S48/$B$39&lt;Constants!$C$43,Constants!$B$43,IF(S48/$B$39&lt;Constants!$C$44,Constants!$B$44)))))))))</f>
        <v>0</v>
      </c>
      <c r="U47" s="55" t="b">
        <f>IF(T48/$B$39&lt;Constants!$C$36,Constants!$B$36,IF(T48/$B$39&lt;Constants!$C$37,Constants!$B$37,IF(T48/$B$39&lt;Constants!$C$38,Constants!$B$38,IF(T48/$B$39&lt;Constants!$C$39,Constants!$B$39,IF(T48/$B$39&lt;Constants!$C$40,Constants!$B$40,IF(T48/$B$39&lt;Constants!$C$41,Constants!$B$41,IF(T48/$B$39&lt;Constants!$C$42,Constants!$B$42,IF(T48/$B$39&lt;Constants!$C$43,Constants!$B$43,IF(T48/$B$39&lt;Constants!$C$44,Constants!$B$44)))))))))</f>
        <v>0</v>
      </c>
      <c r="V47" s="55" t="b">
        <f>IF(U48/$B$39&lt;Constants!$C$36,Constants!$B$36,IF(U48/$B$39&lt;Constants!$C$37,Constants!$B$37,IF(U48/$B$39&lt;Constants!$C$38,Constants!$B$38,IF(U48/$B$39&lt;Constants!$C$39,Constants!$B$39,IF(U48/$B$39&lt;Constants!$C$40,Constants!$B$40,IF(U48/$B$39&lt;Constants!$C$41,Constants!$B$41,IF(U48/$B$39&lt;Constants!$C$42,Constants!$B$42,IF(U48/$B$39&lt;Constants!$C$43,Constants!$B$43,IF(U48/$B$39&lt;Constants!$C$44,Constants!$B$44)))))))))</f>
        <v>0</v>
      </c>
      <c r="W47" s="55" t="b">
        <f>IF(V48/$B$39&lt;Constants!$C$36,Constants!$B$36,IF(V48/$B$39&lt;Constants!$C$37,Constants!$B$37,IF(V48/$B$39&lt;Constants!$C$38,Constants!$B$38,IF(V48/$B$39&lt;Constants!$C$39,Constants!$B$39,IF(V48/$B$39&lt;Constants!$C$40,Constants!$B$40,IF(V48/$B$39&lt;Constants!$C$41,Constants!$B$41,IF(V48/$B$39&lt;Constants!$C$42,Constants!$B$42,IF(V48/$B$39&lt;Constants!$C$43,Constants!$B$43,IF(V48/$B$39&lt;Constants!$C$44,Constants!$B$44)))))))))</f>
        <v>0</v>
      </c>
      <c r="X47" s="55" t="b">
        <f>IF(W48/$B$39&lt;Constants!$C$36,Constants!$B$36,IF(W48/$B$39&lt;Constants!$C$37,Constants!$B$37,IF(W48/$B$39&lt;Constants!$C$38,Constants!$B$38,IF(W48/$B$39&lt;Constants!$C$39,Constants!$B$39,IF(W48/$B$39&lt;Constants!$C$40,Constants!$B$40,IF(W48/$B$39&lt;Constants!$C$41,Constants!$B$41,IF(W48/$B$39&lt;Constants!$C$42,Constants!$B$42,IF(W48/$B$39&lt;Constants!$C$43,Constants!$B$43,IF(W48/$B$39&lt;Constants!$C$44,Constants!$B$44)))))))))</f>
        <v>0</v>
      </c>
      <c r="Y47" s="55" t="b">
        <f>IF(X48/$B$39&lt;Constants!$C$36,Constants!$B$36,IF(X48/$B$39&lt;Constants!$C$37,Constants!$B$37,IF(X48/$B$39&lt;Constants!$C$38,Constants!$B$38,IF(X48/$B$39&lt;Constants!$C$39,Constants!$B$39,IF(X48/$B$39&lt;Constants!$C$40,Constants!$B$40,IF(X48/$B$39&lt;Constants!$C$41,Constants!$B$41,IF(X48/$B$39&lt;Constants!$C$42,Constants!$B$42,IF(X48/$B$39&lt;Constants!$C$43,Constants!$B$43,IF(X48/$B$39&lt;Constants!$C$44,Constants!$B$44)))))))))</f>
        <v>0</v>
      </c>
      <c r="Z47" s="55" t="b">
        <f>IF(Y48/$B$39&lt;Constants!$C$36,Constants!$B$36,IF(Y48/$B$39&lt;Constants!$C$37,Constants!$B$37,IF(Y48/$B$39&lt;Constants!$C$38,Constants!$B$38,IF(Y48/$B$39&lt;Constants!$C$39,Constants!$B$39,IF(Y48/$B$39&lt;Constants!$C$40,Constants!$B$40,IF(Y48/$B$39&lt;Constants!$C$41,Constants!$B$41,IF(Y48/$B$39&lt;Constants!$C$42,Constants!$B$42,IF(Y48/$B$39&lt;Constants!$C$43,Constants!$B$43,IF(Y48/$B$39&lt;Constants!$C$44,Constants!$B$44)))))))))</f>
        <v>0</v>
      </c>
      <c r="AA47" s="55" t="b">
        <f>IF(Z48/$B$39&lt;Constants!$C$36,Constants!$B$36,IF(Z48/$B$39&lt;Constants!$C$37,Constants!$B$37,IF(Z48/$B$39&lt;Constants!$C$38,Constants!$B$38,IF(Z48/$B$39&lt;Constants!$C$39,Constants!$B$39,IF(Z48/$B$39&lt;Constants!$C$40,Constants!$B$40,IF(Z48/$B$39&lt;Constants!$C$41,Constants!$B$41,IF(Z48/$B$39&lt;Constants!$C$42,Constants!$B$42,IF(Z48/$B$39&lt;Constants!$C$43,Constants!$B$43,IF(Z48/$B$39&lt;Constants!$C$44,Constants!$B$44)))))))))</f>
        <v>0</v>
      </c>
      <c r="AB47" s="55" t="b">
        <f>IF(AA48/$B$39&lt;Constants!$C$36,Constants!$B$36,IF(AA48/$B$39&lt;Constants!$C$37,Constants!$B$37,IF(AA48/$B$39&lt;Constants!$C$38,Constants!$B$38,IF(AA48/$B$39&lt;Constants!$C$39,Constants!$B$39,IF(AA48/$B$39&lt;Constants!$C$40,Constants!$B$40,IF(AA48/$B$39&lt;Constants!$C$41,Constants!$B$41,IF(AA48/$B$39&lt;Constants!$C$42,Constants!$B$42,IF(AA48/$B$39&lt;Constants!$C$43,Constants!$B$43,IF(AA48/$B$39&lt;Constants!$C$44,Constants!$B$44)))))))))</f>
        <v>0</v>
      </c>
    </row>
    <row r="48" spans="1:28">
      <c r="C48" s="60" t="s">
        <v>87</v>
      </c>
      <c r="D48" s="57">
        <f>AB46</f>
        <v>390</v>
      </c>
      <c r="E48" s="57">
        <f>IF(AND(D48+E$37&gt;$B$39,E$37&lt;E47),$B$39,IF(E$37&lt;0,D48+E$37/Constants!$B$34,IF(E$37&gt;E$39,D48+E47*Constants!$B$34,D48+E$37*Constants!$B$34)))</f>
        <v>390</v>
      </c>
      <c r="F48" s="57">
        <f>IF(AND(E48+F$37&gt;$B$39,F$37&lt;F47),$B$39,IF(F$37&lt;0,E48+F$37/Constants!$B$34,IF(F$37&gt;F$39,E48+F47*Constants!$B$34,E48+F$37*Constants!$B$34)))</f>
        <v>390</v>
      </c>
      <c r="G48" s="57">
        <f>IF(AND(F48+G$37&gt;$B$39,G$37&lt;G47),$B$39,IF(G$37&lt;0,F48+G$37/Constants!$B$34,IF(G$37&gt;G$39,F48+G47*Constants!$B$34,F48+G$37*Constants!$B$34)))</f>
        <v>390</v>
      </c>
      <c r="H48" s="57">
        <f>IF(AND(G48+H$37&gt;$B$39,H$37&lt;H47),$B$39,IF(H$37&lt;0,G48+H$37/Constants!$B$34,IF(H$37&gt;H$39,G48+H47*Constants!$B$34,G48+H$37*Constants!$B$34)))</f>
        <v>390</v>
      </c>
      <c r="I48" s="57">
        <f>IF(AND(H48+I$37&gt;$B$39,I$37&lt;I47),$B$39,IF(I$37&lt;0,H48+I$37/Constants!$B$34,IF(I$37&gt;I$39,H48+I47*Constants!$B$34,H48+I$37*Constants!$B$34)))</f>
        <v>390</v>
      </c>
      <c r="J48" s="57">
        <f>IF(AND(I48+J$37&gt;$B$39,J$37&lt;J47),$B$39,IF(J$37&lt;0,I48+J$37/Constants!$B$34,IF(J$37&gt;J$39,I48+J47*Constants!$B$34,I48+J$37*Constants!$B$34)))</f>
        <v>390</v>
      </c>
      <c r="K48" s="57">
        <f>IF(AND(J48+K$37&gt;$B$39,K$37&lt;K47),$B$39,IF(K$37&lt;0,J48+K$37/Constants!$B$34,IF(K$37&gt;K$39,J48+K47*Constants!$B$34,J48+K$37*Constants!$B$34)))</f>
        <v>390</v>
      </c>
      <c r="L48" s="57">
        <f>IF(AND(K48+L$37&gt;$B$39,L$37&lt;L47),$B$39,IF(L$37&lt;0,K48+L$37/Constants!$B$34,IF(L$37&gt;L$39,K48+L47*Constants!$B$34,K48+L$37*Constants!$B$34)))</f>
        <v>390</v>
      </c>
      <c r="M48" s="57">
        <f>IF(AND(L48+M$37&gt;$B$39,M$37&lt;M47),$B$39,IF(M$37&lt;0,L48+M$37/Constants!$B$34,IF(M$37&gt;M$39,L48+M47*Constants!$B$34,L48+M$37*Constants!$B$34)))</f>
        <v>390</v>
      </c>
      <c r="N48" s="57">
        <f>IF(AND(M48+N$37&gt;$B$39,N$37&lt;N47),$B$39,IF(N$37&lt;0,M48+N$37/Constants!$B$34,IF(N$37&gt;N$39,M48+N47*Constants!$B$34,M48+N$37*Constants!$B$34)))</f>
        <v>390</v>
      </c>
      <c r="O48" s="57">
        <f>IF(AND(N48+O$37&gt;$B$39,O$37&lt;O47),$B$39,IF(O$37&lt;0,N48+O$37/Constants!$B$34,IF(O$37&gt;O$39,N48+O47*Constants!$B$34,N48+O$37*Constants!$B$34)))</f>
        <v>390</v>
      </c>
      <c r="P48" s="57">
        <f>IF(AND(O48+P$37&gt;$B$39,P$37&lt;P47),$B$39,IF(P$37&lt;0,O48+P$37/Constants!$B$34,IF(P$37&gt;P$39,O48+P47*Constants!$B$34,O48+P$37*Constants!$B$34)))</f>
        <v>390</v>
      </c>
      <c r="Q48" s="57">
        <f>IF(AND(P48+Q$37&gt;$B$39,Q$37&lt;Q47),$B$39,IF(Q$37&lt;0,P48+Q$37/Constants!$B$34,IF(Q$37&gt;Q$39,P48+Q47*Constants!$B$34,P48+Q$37*Constants!$B$34)))</f>
        <v>390</v>
      </c>
      <c r="R48" s="57">
        <f>IF(AND(Q48+R$37&gt;$B$39,R$37&lt;R47),$B$39,IF(R$37&lt;0,Q48+R$37/Constants!$B$34,IF(R$37&gt;R$39,Q48+R47*Constants!$B$34,Q48+R$37*Constants!$B$34)))</f>
        <v>390</v>
      </c>
      <c r="S48" s="57">
        <f>IF(AND(R48+S$37&gt;$B$39,S$37&lt;S47),$B$39,IF(S$37&lt;0,R48+S$37/Constants!$B$34,IF(S$37&gt;S$39,R48+S47*Constants!$B$34,R48+S$37*Constants!$B$34)))</f>
        <v>390</v>
      </c>
      <c r="T48" s="57">
        <f>IF(AND(S48+T$37&gt;$B$39,T$37&lt;T47),$B$39,IF(T$37&lt;0,S48+T$37/Constants!$B$34,IF(T$37&gt;T$39,S48+T47*Constants!$B$34,S48+T$37*Constants!$B$34)))</f>
        <v>390</v>
      </c>
      <c r="U48" s="57">
        <f>IF(AND(T48+U$37&gt;$B$39,U$37&lt;U47),$B$39,IF(U$37&lt;0,T48+U$37/Constants!$B$34,IF(U$37&gt;U$39,T48+U47*Constants!$B$34,T48+U$37*Constants!$B$34)))</f>
        <v>390</v>
      </c>
      <c r="V48" s="57">
        <f>IF(AND(U48+V$37&gt;$B$39,V$37&lt;V47),$B$39,IF(V$37&lt;0,U48+V$37/Constants!$B$34,IF(V$37&gt;V$39,U48+V47*Constants!$B$34,U48+V$37*Constants!$B$34)))</f>
        <v>390</v>
      </c>
      <c r="W48" s="57">
        <f>IF(AND(V48+W$37&gt;$B$39,W$37&lt;W47),$B$39,IF(W$37&lt;0,V48+W$37/Constants!$B$34,IF(W$37&gt;W$39,V48+W47*Constants!$B$34,V48+W$37*Constants!$B$34)))</f>
        <v>390</v>
      </c>
      <c r="X48" s="57">
        <f>IF(AND(W48+X$37&gt;$B$39,X$37&lt;X47),$B$39,IF(X$37&lt;0,W48+X$37/Constants!$B$34,IF(X$37&gt;X$39,W48+X47*Constants!$B$34,W48+X$37*Constants!$B$34)))</f>
        <v>390</v>
      </c>
      <c r="Y48" s="57">
        <f>IF(AND(X48+Y$37&gt;$B$39,Y$37&lt;Y47),$B$39,IF(Y$37&lt;0,X48+Y$37/Constants!$B$34,IF(Y$37&gt;Y$39,X48+Y47*Constants!$B$34,X48+Y$37*Constants!$B$34)))</f>
        <v>390</v>
      </c>
      <c r="Z48" s="57">
        <f>IF(AND(Y48+Z$37&gt;$B$39,Z$37&lt;Z47),$B$39,IF(Z$37&lt;0,Y48+Z$37/Constants!$B$34,IF(Z$37&gt;Z$39,Y48+Z47*Constants!$B$34,Y48+Z$37*Constants!$B$34)))</f>
        <v>390</v>
      </c>
      <c r="AA48" s="57">
        <f>IF(AND(Z48+AA$37&gt;$B$39,AA$37&lt;AA47),$B$39,IF(AA$37&lt;0,Z48+AA$37/Constants!$B$34,IF(AA$37&gt;AA$39,Z48+AA47*Constants!$B$34,Z48+AA$37*Constants!$B$34)))</f>
        <v>390</v>
      </c>
      <c r="AB48" s="57">
        <f>IF(AND(AA48+AB$37&gt;$B$39,AB$37&lt;AB47),$B$39,IF(AB$37&lt;0,AA48+AB$37/Constants!$B$34,IF(AB$37&gt;AB$39,AA48+AB47*Constants!$B$34,AA48+AB$37*Constants!$B$34)))</f>
        <v>390</v>
      </c>
    </row>
    <row r="49" spans="3:28">
      <c r="C49" s="54" t="s">
        <v>82</v>
      </c>
      <c r="D49" s="60"/>
      <c r="E49" s="55" t="b">
        <f>IF(D50/$B$39&lt;Constants!$C$36,Constants!$B$36,IF(D50/$B$39&lt;Constants!$C$37,Constants!$B$37,IF(D50/$B$39&lt;Constants!$C$38,Constants!$B$38,IF(D50/$B$39&lt;Constants!$C$39,Constants!$B$39,IF(D50/$B$39&lt;Constants!$C$40,Constants!$B$40,IF(D50/$B$39&lt;Constants!$C$41,Constants!$B$41,IF(D50/$B$39&lt;Constants!$C$42,Constants!$B$42,IF(D50/$B$39&lt;Constants!$C$43,Constants!$B$43,IF(D50/$B$39&lt;Constants!$C$44,Constants!$B$44)))))))))</f>
        <v>0</v>
      </c>
      <c r="F49" s="55" t="b">
        <f>IF(E50/$B$39&lt;Constants!$C$36,Constants!$B$36,IF(E50/$B$39&lt;Constants!$C$37,Constants!$B$37,IF(E50/$B$39&lt;Constants!$C$38,Constants!$B$38,IF(E50/$B$39&lt;Constants!$C$39,Constants!$B$39,IF(E50/$B$39&lt;Constants!$C$40,Constants!$B$40,IF(E50/$B$39&lt;Constants!$C$41,Constants!$B$41,IF(E50/$B$39&lt;Constants!$C$42,Constants!$B$42,IF(E50/$B$39&lt;Constants!$C$43,Constants!$B$43,IF(E50/$B$39&lt;Constants!$C$44,Constants!$B$44)))))))))</f>
        <v>0</v>
      </c>
      <c r="G49" s="55" t="b">
        <f>IF(F50/$B$39&lt;Constants!$C$36,Constants!$B$36,IF(F50/$B$39&lt;Constants!$C$37,Constants!$B$37,IF(F50/$B$39&lt;Constants!$C$38,Constants!$B$38,IF(F50/$B$39&lt;Constants!$C$39,Constants!$B$39,IF(F50/$B$39&lt;Constants!$C$40,Constants!$B$40,IF(F50/$B$39&lt;Constants!$C$41,Constants!$B$41,IF(F50/$B$39&lt;Constants!$C$42,Constants!$B$42,IF(F50/$B$39&lt;Constants!$C$43,Constants!$B$43,IF(F50/$B$39&lt;Constants!$C$44,Constants!$B$44)))))))))</f>
        <v>0</v>
      </c>
      <c r="H49" s="55" t="b">
        <f>IF(G50/$B$39&lt;Constants!$C$36,Constants!$B$36,IF(G50/$B$39&lt;Constants!$C$37,Constants!$B$37,IF(G50/$B$39&lt;Constants!$C$38,Constants!$B$38,IF(G50/$B$39&lt;Constants!$C$39,Constants!$B$39,IF(G50/$B$39&lt;Constants!$C$40,Constants!$B$40,IF(G50/$B$39&lt;Constants!$C$41,Constants!$B$41,IF(G50/$B$39&lt;Constants!$C$42,Constants!$B$42,IF(G50/$B$39&lt;Constants!$C$43,Constants!$B$43,IF(G50/$B$39&lt;Constants!$C$44,Constants!$B$44)))))))))</f>
        <v>0</v>
      </c>
      <c r="I49" s="55" t="b">
        <f>IF(H50/$B$39&lt;Constants!$C$36,Constants!$B$36,IF(H50/$B$39&lt;Constants!$C$37,Constants!$B$37,IF(H50/$B$39&lt;Constants!$C$38,Constants!$B$38,IF(H50/$B$39&lt;Constants!$C$39,Constants!$B$39,IF(H50/$B$39&lt;Constants!$C$40,Constants!$B$40,IF(H50/$B$39&lt;Constants!$C$41,Constants!$B$41,IF(H50/$B$39&lt;Constants!$C$42,Constants!$B$42,IF(H50/$B$39&lt;Constants!$C$43,Constants!$B$43,IF(H50/$B$39&lt;Constants!$C$44,Constants!$B$44)))))))))</f>
        <v>0</v>
      </c>
      <c r="J49" s="55" t="b">
        <f>IF(I50/$B$39&lt;Constants!$C$36,Constants!$B$36,IF(I50/$B$39&lt;Constants!$C$37,Constants!$B$37,IF(I50/$B$39&lt;Constants!$C$38,Constants!$B$38,IF(I50/$B$39&lt;Constants!$C$39,Constants!$B$39,IF(I50/$B$39&lt;Constants!$C$40,Constants!$B$40,IF(I50/$B$39&lt;Constants!$C$41,Constants!$B$41,IF(I50/$B$39&lt;Constants!$C$42,Constants!$B$42,IF(I50/$B$39&lt;Constants!$C$43,Constants!$B$43,IF(I50/$B$39&lt;Constants!$C$44,Constants!$B$44)))))))))</f>
        <v>0</v>
      </c>
      <c r="K49" s="55" t="b">
        <f>IF(J50/$B$39&lt;Constants!$C$36,Constants!$B$36,IF(J50/$B$39&lt;Constants!$C$37,Constants!$B$37,IF(J50/$B$39&lt;Constants!$C$38,Constants!$B$38,IF(J50/$B$39&lt;Constants!$C$39,Constants!$B$39,IF(J50/$B$39&lt;Constants!$C$40,Constants!$B$40,IF(J50/$B$39&lt;Constants!$C$41,Constants!$B$41,IF(J50/$B$39&lt;Constants!$C$42,Constants!$B$42,IF(J50/$B$39&lt;Constants!$C$43,Constants!$B$43,IF(J50/$B$39&lt;Constants!$C$44,Constants!$B$44)))))))))</f>
        <v>0</v>
      </c>
      <c r="L49" s="55" t="b">
        <f>IF(K50/$B$39&lt;Constants!$C$36,Constants!$B$36,IF(K50/$B$39&lt;Constants!$C$37,Constants!$B$37,IF(K50/$B$39&lt;Constants!$C$38,Constants!$B$38,IF(K50/$B$39&lt;Constants!$C$39,Constants!$B$39,IF(K50/$B$39&lt;Constants!$C$40,Constants!$B$40,IF(K50/$B$39&lt;Constants!$C$41,Constants!$B$41,IF(K50/$B$39&lt;Constants!$C$42,Constants!$B$42,IF(K50/$B$39&lt;Constants!$C$43,Constants!$B$43,IF(K50/$B$39&lt;Constants!$C$44,Constants!$B$44)))))))))</f>
        <v>0</v>
      </c>
      <c r="M49" s="55" t="b">
        <f>IF(L50/$B$39&lt;Constants!$C$36,Constants!$B$36,IF(L50/$B$39&lt;Constants!$C$37,Constants!$B$37,IF(L50/$B$39&lt;Constants!$C$38,Constants!$B$38,IF(L50/$B$39&lt;Constants!$C$39,Constants!$B$39,IF(L50/$B$39&lt;Constants!$C$40,Constants!$B$40,IF(L50/$B$39&lt;Constants!$C$41,Constants!$B$41,IF(L50/$B$39&lt;Constants!$C$42,Constants!$B$42,IF(L50/$B$39&lt;Constants!$C$43,Constants!$B$43,IF(L50/$B$39&lt;Constants!$C$44,Constants!$B$44)))))))))</f>
        <v>0</v>
      </c>
      <c r="N49" s="55" t="b">
        <f>IF(M50/$B$39&lt;Constants!$C$36,Constants!$B$36,IF(M50/$B$39&lt;Constants!$C$37,Constants!$B$37,IF(M50/$B$39&lt;Constants!$C$38,Constants!$B$38,IF(M50/$B$39&lt;Constants!$C$39,Constants!$B$39,IF(M50/$B$39&lt;Constants!$C$40,Constants!$B$40,IF(M50/$B$39&lt;Constants!$C$41,Constants!$B$41,IF(M50/$B$39&lt;Constants!$C$42,Constants!$B$42,IF(M50/$B$39&lt;Constants!$C$43,Constants!$B$43,IF(M50/$B$39&lt;Constants!$C$44,Constants!$B$44)))))))))</f>
        <v>0</v>
      </c>
      <c r="O49" s="55" t="b">
        <f>IF(N50/$B$39&lt;Constants!$C$36,Constants!$B$36,IF(N50/$B$39&lt;Constants!$C$37,Constants!$B$37,IF(N50/$B$39&lt;Constants!$C$38,Constants!$B$38,IF(N50/$B$39&lt;Constants!$C$39,Constants!$B$39,IF(N50/$B$39&lt;Constants!$C$40,Constants!$B$40,IF(N50/$B$39&lt;Constants!$C$41,Constants!$B$41,IF(N50/$B$39&lt;Constants!$C$42,Constants!$B$42,IF(N50/$B$39&lt;Constants!$C$43,Constants!$B$43,IF(N50/$B$39&lt;Constants!$C$44,Constants!$B$44)))))))))</f>
        <v>0</v>
      </c>
      <c r="P49" s="55" t="b">
        <f>IF(O50/$B$39&lt;Constants!$C$36,Constants!$B$36,IF(O50/$B$39&lt;Constants!$C$37,Constants!$B$37,IF(O50/$B$39&lt;Constants!$C$38,Constants!$B$38,IF(O50/$B$39&lt;Constants!$C$39,Constants!$B$39,IF(O50/$B$39&lt;Constants!$C$40,Constants!$B$40,IF(O50/$B$39&lt;Constants!$C$41,Constants!$B$41,IF(O50/$B$39&lt;Constants!$C$42,Constants!$B$42,IF(O50/$B$39&lt;Constants!$C$43,Constants!$B$43,IF(O50/$B$39&lt;Constants!$C$44,Constants!$B$44)))))))))</f>
        <v>0</v>
      </c>
      <c r="Q49" s="55" t="b">
        <f>IF(P50/$B$39&lt;Constants!$C$36,Constants!$B$36,IF(P50/$B$39&lt;Constants!$C$37,Constants!$B$37,IF(P50/$B$39&lt;Constants!$C$38,Constants!$B$38,IF(P50/$B$39&lt;Constants!$C$39,Constants!$B$39,IF(P50/$B$39&lt;Constants!$C$40,Constants!$B$40,IF(P50/$B$39&lt;Constants!$C$41,Constants!$B$41,IF(P50/$B$39&lt;Constants!$C$42,Constants!$B$42,IF(P50/$B$39&lt;Constants!$C$43,Constants!$B$43,IF(P50/$B$39&lt;Constants!$C$44,Constants!$B$44)))))))))</f>
        <v>0</v>
      </c>
      <c r="R49" s="55" t="b">
        <f>IF(Q50/$B$39&lt;Constants!$C$36,Constants!$B$36,IF(Q50/$B$39&lt;Constants!$C$37,Constants!$B$37,IF(Q50/$B$39&lt;Constants!$C$38,Constants!$B$38,IF(Q50/$B$39&lt;Constants!$C$39,Constants!$B$39,IF(Q50/$B$39&lt;Constants!$C$40,Constants!$B$40,IF(Q50/$B$39&lt;Constants!$C$41,Constants!$B$41,IF(Q50/$B$39&lt;Constants!$C$42,Constants!$B$42,IF(Q50/$B$39&lt;Constants!$C$43,Constants!$B$43,IF(Q50/$B$39&lt;Constants!$C$44,Constants!$B$44)))))))))</f>
        <v>0</v>
      </c>
      <c r="S49" s="55" t="b">
        <f>IF(R50/$B$39&lt;Constants!$C$36,Constants!$B$36,IF(R50/$B$39&lt;Constants!$C$37,Constants!$B$37,IF(R50/$B$39&lt;Constants!$C$38,Constants!$B$38,IF(R50/$B$39&lt;Constants!$C$39,Constants!$B$39,IF(R50/$B$39&lt;Constants!$C$40,Constants!$B$40,IF(R50/$B$39&lt;Constants!$C$41,Constants!$B$41,IF(R50/$B$39&lt;Constants!$C$42,Constants!$B$42,IF(R50/$B$39&lt;Constants!$C$43,Constants!$B$43,IF(R50/$B$39&lt;Constants!$C$44,Constants!$B$44)))))))))</f>
        <v>0</v>
      </c>
      <c r="T49" s="55" t="b">
        <f>IF(S50/$B$39&lt;Constants!$C$36,Constants!$B$36,IF(S50/$B$39&lt;Constants!$C$37,Constants!$B$37,IF(S50/$B$39&lt;Constants!$C$38,Constants!$B$38,IF(S50/$B$39&lt;Constants!$C$39,Constants!$B$39,IF(S50/$B$39&lt;Constants!$C$40,Constants!$B$40,IF(S50/$B$39&lt;Constants!$C$41,Constants!$B$41,IF(S50/$B$39&lt;Constants!$C$42,Constants!$B$42,IF(S50/$B$39&lt;Constants!$C$43,Constants!$B$43,IF(S50/$B$39&lt;Constants!$C$44,Constants!$B$44)))))))))</f>
        <v>0</v>
      </c>
      <c r="U49" s="55" t="b">
        <f>IF(T50/$B$39&lt;Constants!$C$36,Constants!$B$36,IF(T50/$B$39&lt;Constants!$C$37,Constants!$B$37,IF(T50/$B$39&lt;Constants!$C$38,Constants!$B$38,IF(T50/$B$39&lt;Constants!$C$39,Constants!$B$39,IF(T50/$B$39&lt;Constants!$C$40,Constants!$B$40,IF(T50/$B$39&lt;Constants!$C$41,Constants!$B$41,IF(T50/$B$39&lt;Constants!$C$42,Constants!$B$42,IF(T50/$B$39&lt;Constants!$C$43,Constants!$B$43,IF(T50/$B$39&lt;Constants!$C$44,Constants!$B$44)))))))))</f>
        <v>0</v>
      </c>
      <c r="V49" s="55" t="b">
        <f>IF(U50/$B$39&lt;Constants!$C$36,Constants!$B$36,IF(U50/$B$39&lt;Constants!$C$37,Constants!$B$37,IF(U50/$B$39&lt;Constants!$C$38,Constants!$B$38,IF(U50/$B$39&lt;Constants!$C$39,Constants!$B$39,IF(U50/$B$39&lt;Constants!$C$40,Constants!$B$40,IF(U50/$B$39&lt;Constants!$C$41,Constants!$B$41,IF(U50/$B$39&lt;Constants!$C$42,Constants!$B$42,IF(U50/$B$39&lt;Constants!$C$43,Constants!$B$43,IF(U50/$B$39&lt;Constants!$C$44,Constants!$B$44)))))))))</f>
        <v>0</v>
      </c>
      <c r="W49" s="55" t="b">
        <f>IF(V50/$B$39&lt;Constants!$C$36,Constants!$B$36,IF(V50/$B$39&lt;Constants!$C$37,Constants!$B$37,IF(V50/$B$39&lt;Constants!$C$38,Constants!$B$38,IF(V50/$B$39&lt;Constants!$C$39,Constants!$B$39,IF(V50/$B$39&lt;Constants!$C$40,Constants!$B$40,IF(V50/$B$39&lt;Constants!$C$41,Constants!$B$41,IF(V50/$B$39&lt;Constants!$C$42,Constants!$B$42,IF(V50/$B$39&lt;Constants!$C$43,Constants!$B$43,IF(V50/$B$39&lt;Constants!$C$44,Constants!$B$44)))))))))</f>
        <v>0</v>
      </c>
      <c r="X49" s="55" t="b">
        <f>IF(W50/$B$39&lt;Constants!$C$36,Constants!$B$36,IF(W50/$B$39&lt;Constants!$C$37,Constants!$B$37,IF(W50/$B$39&lt;Constants!$C$38,Constants!$B$38,IF(W50/$B$39&lt;Constants!$C$39,Constants!$B$39,IF(W50/$B$39&lt;Constants!$C$40,Constants!$B$40,IF(W50/$B$39&lt;Constants!$C$41,Constants!$B$41,IF(W50/$B$39&lt;Constants!$C$42,Constants!$B$42,IF(W50/$B$39&lt;Constants!$C$43,Constants!$B$43,IF(W50/$B$39&lt;Constants!$C$44,Constants!$B$44)))))))))</f>
        <v>0</v>
      </c>
      <c r="Y49" s="55" t="b">
        <f>IF(X50/$B$39&lt;Constants!$C$36,Constants!$B$36,IF(X50/$B$39&lt;Constants!$C$37,Constants!$B$37,IF(X50/$B$39&lt;Constants!$C$38,Constants!$B$38,IF(X50/$B$39&lt;Constants!$C$39,Constants!$B$39,IF(X50/$B$39&lt;Constants!$C$40,Constants!$B$40,IF(X50/$B$39&lt;Constants!$C$41,Constants!$B$41,IF(X50/$B$39&lt;Constants!$C$42,Constants!$B$42,IF(X50/$B$39&lt;Constants!$C$43,Constants!$B$43,IF(X50/$B$39&lt;Constants!$C$44,Constants!$B$44)))))))))</f>
        <v>0</v>
      </c>
      <c r="Z49" s="55" t="b">
        <f>IF(Y50/$B$39&lt;Constants!$C$36,Constants!$B$36,IF(Y50/$B$39&lt;Constants!$C$37,Constants!$B$37,IF(Y50/$B$39&lt;Constants!$C$38,Constants!$B$38,IF(Y50/$B$39&lt;Constants!$C$39,Constants!$B$39,IF(Y50/$B$39&lt;Constants!$C$40,Constants!$B$40,IF(Y50/$B$39&lt;Constants!$C$41,Constants!$B$41,IF(Y50/$B$39&lt;Constants!$C$42,Constants!$B$42,IF(Y50/$B$39&lt;Constants!$C$43,Constants!$B$43,IF(Y50/$B$39&lt;Constants!$C$44,Constants!$B$44)))))))))</f>
        <v>0</v>
      </c>
      <c r="AA49" s="55" t="b">
        <f>IF(Z50/$B$39&lt;Constants!$C$36,Constants!$B$36,IF(Z50/$B$39&lt;Constants!$C$37,Constants!$B$37,IF(Z50/$B$39&lt;Constants!$C$38,Constants!$B$38,IF(Z50/$B$39&lt;Constants!$C$39,Constants!$B$39,IF(Z50/$B$39&lt;Constants!$C$40,Constants!$B$40,IF(Z50/$B$39&lt;Constants!$C$41,Constants!$B$41,IF(Z50/$B$39&lt;Constants!$C$42,Constants!$B$42,IF(Z50/$B$39&lt;Constants!$C$43,Constants!$B$43,IF(Z50/$B$39&lt;Constants!$C$44,Constants!$B$44)))))))))</f>
        <v>0</v>
      </c>
      <c r="AB49" s="55" t="b">
        <f>IF(AA50/$B$39&lt;Constants!$C$36,Constants!$B$36,IF(AA50/$B$39&lt;Constants!$C$37,Constants!$B$37,IF(AA50/$B$39&lt;Constants!$C$38,Constants!$B$38,IF(AA50/$B$39&lt;Constants!$C$39,Constants!$B$39,IF(AA50/$B$39&lt;Constants!$C$40,Constants!$B$40,IF(AA50/$B$39&lt;Constants!$C$41,Constants!$B$41,IF(AA50/$B$39&lt;Constants!$C$42,Constants!$B$42,IF(AA50/$B$39&lt;Constants!$C$43,Constants!$B$43,IF(AA50/$B$39&lt;Constants!$C$44,Constants!$B$44)))))))))</f>
        <v>0</v>
      </c>
    </row>
    <row r="50" spans="3:28">
      <c r="C50" s="60" t="s">
        <v>88</v>
      </c>
      <c r="D50" s="57">
        <f>AB48</f>
        <v>390</v>
      </c>
      <c r="E50" s="57">
        <f>IF(AND(D50+E$37&gt;$B$39,E$37&lt;E49),$B$39,IF(E$37&lt;0,D50+E$37/Constants!$B$34,IF(E$37&gt;E$39,D50+E49*Constants!$B$34,D50+E$37*Constants!$B$34)))</f>
        <v>390</v>
      </c>
      <c r="F50" s="57">
        <f>IF(AND(E50+F$37&gt;$B$39,F$37&lt;F49),$B$39,IF(F$37&lt;0,E50+F$37/Constants!$B$34,IF(F$37&gt;F$39,E50+F49*Constants!$B$34,E50+F$37*Constants!$B$34)))</f>
        <v>390</v>
      </c>
      <c r="G50" s="57">
        <f>IF(AND(F50+G$37&gt;$B$39,G$37&lt;G49),$B$39,IF(G$37&lt;0,F50+G$37/Constants!$B$34,IF(G$37&gt;G$39,F50+G49*Constants!$B$34,F50+G$37*Constants!$B$34)))</f>
        <v>390</v>
      </c>
      <c r="H50" s="57">
        <f>IF(AND(G50+H$37&gt;$B$39,H$37&lt;H49),$B$39,IF(H$37&lt;0,G50+H$37/Constants!$B$34,IF(H$37&gt;H$39,G50+H49*Constants!$B$34,G50+H$37*Constants!$B$34)))</f>
        <v>390</v>
      </c>
      <c r="I50" s="57">
        <f>IF(AND(H50+I$37&gt;$B$39,I$37&lt;I49),$B$39,IF(I$37&lt;0,H50+I$37/Constants!$B$34,IF(I$37&gt;I$39,H50+I49*Constants!$B$34,H50+I$37*Constants!$B$34)))</f>
        <v>390</v>
      </c>
      <c r="J50" s="57">
        <f>IF(AND(I50+J$37&gt;$B$39,J$37&lt;J49),$B$39,IF(J$37&lt;0,I50+J$37/Constants!$B$34,IF(J$37&gt;J$39,I50+J49*Constants!$B$34,I50+J$37*Constants!$B$34)))</f>
        <v>390</v>
      </c>
      <c r="K50" s="57">
        <f>IF(AND(J50+K$37&gt;$B$39,K$37&lt;K49),$B$39,IF(K$37&lt;0,J50+K$37/Constants!$B$34,IF(K$37&gt;K$39,J50+K49*Constants!$B$34,J50+K$37*Constants!$B$34)))</f>
        <v>390</v>
      </c>
      <c r="L50" s="57">
        <f>IF(AND(K50+L$37&gt;$B$39,L$37&lt;L49),$B$39,IF(L$37&lt;0,K50+L$37/Constants!$B$34,IF(L$37&gt;L$39,K50+L49*Constants!$B$34,K50+L$37*Constants!$B$34)))</f>
        <v>390</v>
      </c>
      <c r="M50" s="57">
        <f>IF(AND(L50+M$37&gt;$B$39,M$37&lt;M49),$B$39,IF(M$37&lt;0,L50+M$37/Constants!$B$34,IF(M$37&gt;M$39,L50+M49*Constants!$B$34,L50+M$37*Constants!$B$34)))</f>
        <v>390</v>
      </c>
      <c r="N50" s="57">
        <f>IF(AND(M50+N$37&gt;$B$39,N$37&lt;N49),$B$39,IF(N$37&lt;0,M50+N$37/Constants!$B$34,IF(N$37&gt;N$39,M50+N49*Constants!$B$34,M50+N$37*Constants!$B$34)))</f>
        <v>390</v>
      </c>
      <c r="O50" s="57">
        <f>IF(AND(N50+O$37&gt;$B$39,O$37&lt;O49),$B$39,IF(O$37&lt;0,N50+O$37/Constants!$B$34,IF(O$37&gt;O$39,N50+O49*Constants!$B$34,N50+O$37*Constants!$B$34)))</f>
        <v>390</v>
      </c>
      <c r="P50" s="57">
        <f>IF(AND(O50+P$37&gt;$B$39,P$37&lt;P49),$B$39,IF(P$37&lt;0,O50+P$37/Constants!$B$34,IF(P$37&gt;P$39,O50+P49*Constants!$B$34,O50+P$37*Constants!$B$34)))</f>
        <v>390</v>
      </c>
      <c r="Q50" s="57">
        <f>IF(AND(P50+Q$37&gt;$B$39,Q$37&lt;Q49),$B$39,IF(Q$37&lt;0,P50+Q$37/Constants!$B$34,IF(Q$37&gt;Q$39,P50+Q49*Constants!$B$34,P50+Q$37*Constants!$B$34)))</f>
        <v>390</v>
      </c>
      <c r="R50" s="57">
        <f>IF(AND(Q50+R$37&gt;$B$39,R$37&lt;R49),$B$39,IF(R$37&lt;0,Q50+R$37/Constants!$B$34,IF(R$37&gt;R$39,Q50+R49*Constants!$B$34,Q50+R$37*Constants!$B$34)))</f>
        <v>390</v>
      </c>
      <c r="S50" s="57">
        <f>IF(AND(R50+S$37&gt;$B$39,S$37&lt;S49),$B$39,IF(S$37&lt;0,R50+S$37/Constants!$B$34,IF(S$37&gt;S$39,R50+S49*Constants!$B$34,R50+S$37*Constants!$B$34)))</f>
        <v>390</v>
      </c>
      <c r="T50" s="57">
        <f>IF(AND(S50+T$37&gt;$B$39,T$37&lt;T49),$B$39,IF(T$37&lt;0,S50+T$37/Constants!$B$34,IF(T$37&gt;T$39,S50+T49*Constants!$B$34,S50+T$37*Constants!$B$34)))</f>
        <v>390</v>
      </c>
      <c r="U50" s="57">
        <f>IF(AND(T50+U$37&gt;$B$39,U$37&lt;U49),$B$39,IF(U$37&lt;0,T50+U$37/Constants!$B$34,IF(U$37&gt;U$39,T50+U49*Constants!$B$34,T50+U$37*Constants!$B$34)))</f>
        <v>390</v>
      </c>
      <c r="V50" s="57">
        <f>IF(AND(U50+V$37&gt;$B$39,V$37&lt;V49),$B$39,IF(V$37&lt;0,U50+V$37/Constants!$B$34,IF(V$37&gt;V$39,U50+V49*Constants!$B$34,U50+V$37*Constants!$B$34)))</f>
        <v>390</v>
      </c>
      <c r="W50" s="57">
        <f>IF(AND(V50+W$37&gt;$B$39,W$37&lt;W49),$B$39,IF(W$37&lt;0,V50+W$37/Constants!$B$34,IF(W$37&gt;W$39,V50+W49*Constants!$B$34,V50+W$37*Constants!$B$34)))</f>
        <v>390</v>
      </c>
      <c r="X50" s="57">
        <f>IF(AND(W50+X$37&gt;$B$39,X$37&lt;X49),$B$39,IF(X$37&lt;0,W50+X$37/Constants!$B$34,IF(X$37&gt;X$39,W50+X49*Constants!$B$34,W50+X$37*Constants!$B$34)))</f>
        <v>390</v>
      </c>
      <c r="Y50" s="57">
        <f>IF(AND(X50+Y$37&gt;$B$39,Y$37&lt;Y49),$B$39,IF(Y$37&lt;0,X50+Y$37/Constants!$B$34,IF(Y$37&gt;Y$39,X50+Y49*Constants!$B$34,X50+Y$37*Constants!$B$34)))</f>
        <v>390</v>
      </c>
      <c r="Z50" s="57">
        <f>IF(AND(Y50+Z$37&gt;$B$39,Z$37&lt;Z49),$B$39,IF(Z$37&lt;0,Y50+Z$37/Constants!$B$34,IF(Z$37&gt;Z$39,Y50+Z49*Constants!$B$34,Y50+Z$37*Constants!$B$34)))</f>
        <v>390</v>
      </c>
      <c r="AA50" s="57">
        <f>IF(AND(Z50+AA$37&gt;$B$39,AA$37&lt;AA49),$B$39,IF(AA$37&lt;0,Z50+AA$37/Constants!$B$34,IF(AA$37&gt;AA$39,Z50+AA49*Constants!$B$34,Z50+AA$37*Constants!$B$34)))</f>
        <v>390</v>
      </c>
      <c r="AB50" s="57">
        <f>IF(AND(AA50+AB$37&gt;$B$39,AB$37&lt;AB49),$B$39,IF(AB$37&lt;0,AA50+AB$37/Constants!$B$34,IF(AB$37&gt;AB$39,AA50+AB49*Constants!$B$34,AA50+AB$37*Constants!$B$34)))</f>
        <v>390</v>
      </c>
    </row>
    <row r="51" spans="3:28">
      <c r="C51" s="54" t="s">
        <v>82</v>
      </c>
      <c r="D51" s="60"/>
      <c r="E51" s="55" t="b">
        <f>IF(D52/$B$39&lt;Constants!$C$36,Constants!$B$36,IF(D52/$B$39&lt;Constants!$C$37,Constants!$B$37,IF(D52/$B$39&lt;Constants!$C$38,Constants!$B$38,IF(D52/$B$39&lt;Constants!$C$39,Constants!$B$39,IF(D52/$B$39&lt;Constants!$C$40,Constants!$B$40,IF(D52/$B$39&lt;Constants!$C$41,Constants!$B$41,IF(D52/$B$39&lt;Constants!$C$42,Constants!$B$42,IF(D52/$B$39&lt;Constants!$C$43,Constants!$B$43,IF(D52/$B$39&lt;Constants!$C$44,Constants!$B$44)))))))))</f>
        <v>0</v>
      </c>
      <c r="F51" s="55" t="b">
        <f>IF(E52/$B$39&lt;Constants!$C$36,Constants!$B$36,IF(E52/$B$39&lt;Constants!$C$37,Constants!$B$37,IF(E52/$B$39&lt;Constants!$C$38,Constants!$B$38,IF(E52/$B$39&lt;Constants!$C$39,Constants!$B$39,IF(E52/$B$39&lt;Constants!$C$40,Constants!$B$40,IF(E52/$B$39&lt;Constants!$C$41,Constants!$B$41,IF(E52/$B$39&lt;Constants!$C$42,Constants!$B$42,IF(E52/$B$39&lt;Constants!$C$43,Constants!$B$43,IF(E52/$B$39&lt;Constants!$C$44,Constants!$B$44)))))))))</f>
        <v>0</v>
      </c>
      <c r="G51" s="55" t="b">
        <f>IF(F52/$B$39&lt;Constants!$C$36,Constants!$B$36,IF(F52/$B$39&lt;Constants!$C$37,Constants!$B$37,IF(F52/$B$39&lt;Constants!$C$38,Constants!$B$38,IF(F52/$B$39&lt;Constants!$C$39,Constants!$B$39,IF(F52/$B$39&lt;Constants!$C$40,Constants!$B$40,IF(F52/$B$39&lt;Constants!$C$41,Constants!$B$41,IF(F52/$B$39&lt;Constants!$C$42,Constants!$B$42,IF(F52/$B$39&lt;Constants!$C$43,Constants!$B$43,IF(F52/$B$39&lt;Constants!$C$44,Constants!$B$44)))))))))</f>
        <v>0</v>
      </c>
      <c r="H51" s="55" t="b">
        <f>IF(G52/$B$39&lt;Constants!$C$36,Constants!$B$36,IF(G52/$B$39&lt;Constants!$C$37,Constants!$B$37,IF(G52/$B$39&lt;Constants!$C$38,Constants!$B$38,IF(G52/$B$39&lt;Constants!$C$39,Constants!$B$39,IF(G52/$B$39&lt;Constants!$C$40,Constants!$B$40,IF(G52/$B$39&lt;Constants!$C$41,Constants!$B$41,IF(G52/$B$39&lt;Constants!$C$42,Constants!$B$42,IF(G52/$B$39&lt;Constants!$C$43,Constants!$B$43,IF(G52/$B$39&lt;Constants!$C$44,Constants!$B$44)))))))))</f>
        <v>0</v>
      </c>
      <c r="I51" s="55" t="b">
        <f>IF(H52/$B$39&lt;Constants!$C$36,Constants!$B$36,IF(H52/$B$39&lt;Constants!$C$37,Constants!$B$37,IF(H52/$B$39&lt;Constants!$C$38,Constants!$B$38,IF(H52/$B$39&lt;Constants!$C$39,Constants!$B$39,IF(H52/$B$39&lt;Constants!$C$40,Constants!$B$40,IF(H52/$B$39&lt;Constants!$C$41,Constants!$B$41,IF(H52/$B$39&lt;Constants!$C$42,Constants!$B$42,IF(H52/$B$39&lt;Constants!$C$43,Constants!$B$43,IF(H52/$B$39&lt;Constants!$C$44,Constants!$B$44)))))))))</f>
        <v>0</v>
      </c>
      <c r="J51" s="55" t="b">
        <f>IF(I52/$B$39&lt;Constants!$C$36,Constants!$B$36,IF(I52/$B$39&lt;Constants!$C$37,Constants!$B$37,IF(I52/$B$39&lt;Constants!$C$38,Constants!$B$38,IF(I52/$B$39&lt;Constants!$C$39,Constants!$B$39,IF(I52/$B$39&lt;Constants!$C$40,Constants!$B$40,IF(I52/$B$39&lt;Constants!$C$41,Constants!$B$41,IF(I52/$B$39&lt;Constants!$C$42,Constants!$B$42,IF(I52/$B$39&lt;Constants!$C$43,Constants!$B$43,IF(I52/$B$39&lt;Constants!$C$44,Constants!$B$44)))))))))</f>
        <v>0</v>
      </c>
      <c r="K51" s="55" t="b">
        <f>IF(J52/$B$39&lt;Constants!$C$36,Constants!$B$36,IF(J52/$B$39&lt;Constants!$C$37,Constants!$B$37,IF(J52/$B$39&lt;Constants!$C$38,Constants!$B$38,IF(J52/$B$39&lt;Constants!$C$39,Constants!$B$39,IF(J52/$B$39&lt;Constants!$C$40,Constants!$B$40,IF(J52/$B$39&lt;Constants!$C$41,Constants!$B$41,IF(J52/$B$39&lt;Constants!$C$42,Constants!$B$42,IF(J52/$B$39&lt;Constants!$C$43,Constants!$B$43,IF(J52/$B$39&lt;Constants!$C$44,Constants!$B$44)))))))))</f>
        <v>0</v>
      </c>
      <c r="L51" s="55" t="b">
        <f>IF(K52/$B$39&lt;Constants!$C$36,Constants!$B$36,IF(K52/$B$39&lt;Constants!$C$37,Constants!$B$37,IF(K52/$B$39&lt;Constants!$C$38,Constants!$B$38,IF(K52/$B$39&lt;Constants!$C$39,Constants!$B$39,IF(K52/$B$39&lt;Constants!$C$40,Constants!$B$40,IF(K52/$B$39&lt;Constants!$C$41,Constants!$B$41,IF(K52/$B$39&lt;Constants!$C$42,Constants!$B$42,IF(K52/$B$39&lt;Constants!$C$43,Constants!$B$43,IF(K52/$B$39&lt;Constants!$C$44,Constants!$B$44)))))))))</f>
        <v>0</v>
      </c>
      <c r="M51" s="55" t="b">
        <f>IF(L52/$B$39&lt;Constants!$C$36,Constants!$B$36,IF(L52/$B$39&lt;Constants!$C$37,Constants!$B$37,IF(L52/$B$39&lt;Constants!$C$38,Constants!$B$38,IF(L52/$B$39&lt;Constants!$C$39,Constants!$B$39,IF(L52/$B$39&lt;Constants!$C$40,Constants!$B$40,IF(L52/$B$39&lt;Constants!$C$41,Constants!$B$41,IF(L52/$B$39&lt;Constants!$C$42,Constants!$B$42,IF(L52/$B$39&lt;Constants!$C$43,Constants!$B$43,IF(L52/$B$39&lt;Constants!$C$44,Constants!$B$44)))))))))</f>
        <v>0</v>
      </c>
      <c r="N51" s="55" t="b">
        <f>IF(M52/$B$39&lt;Constants!$C$36,Constants!$B$36,IF(M52/$B$39&lt;Constants!$C$37,Constants!$B$37,IF(M52/$B$39&lt;Constants!$C$38,Constants!$B$38,IF(M52/$B$39&lt;Constants!$C$39,Constants!$B$39,IF(M52/$B$39&lt;Constants!$C$40,Constants!$B$40,IF(M52/$B$39&lt;Constants!$C$41,Constants!$B$41,IF(M52/$B$39&lt;Constants!$C$42,Constants!$B$42,IF(M52/$B$39&lt;Constants!$C$43,Constants!$B$43,IF(M52/$B$39&lt;Constants!$C$44,Constants!$B$44)))))))))</f>
        <v>0</v>
      </c>
      <c r="O51" s="55" t="b">
        <f>IF(N52/$B$39&lt;Constants!$C$36,Constants!$B$36,IF(N52/$B$39&lt;Constants!$C$37,Constants!$B$37,IF(N52/$B$39&lt;Constants!$C$38,Constants!$B$38,IF(N52/$B$39&lt;Constants!$C$39,Constants!$B$39,IF(N52/$B$39&lt;Constants!$C$40,Constants!$B$40,IF(N52/$B$39&lt;Constants!$C$41,Constants!$B$41,IF(N52/$B$39&lt;Constants!$C$42,Constants!$B$42,IF(N52/$B$39&lt;Constants!$C$43,Constants!$B$43,IF(N52/$B$39&lt;Constants!$C$44,Constants!$B$44)))))))))</f>
        <v>0</v>
      </c>
      <c r="P51" s="55" t="b">
        <f>IF(O52/$B$39&lt;Constants!$C$36,Constants!$B$36,IF(O52/$B$39&lt;Constants!$C$37,Constants!$B$37,IF(O52/$B$39&lt;Constants!$C$38,Constants!$B$38,IF(O52/$B$39&lt;Constants!$C$39,Constants!$B$39,IF(O52/$B$39&lt;Constants!$C$40,Constants!$B$40,IF(O52/$B$39&lt;Constants!$C$41,Constants!$B$41,IF(O52/$B$39&lt;Constants!$C$42,Constants!$B$42,IF(O52/$B$39&lt;Constants!$C$43,Constants!$B$43,IF(O52/$B$39&lt;Constants!$C$44,Constants!$B$44)))))))))</f>
        <v>0</v>
      </c>
      <c r="Q51" s="55" t="b">
        <f>IF(P52/$B$39&lt;Constants!$C$36,Constants!$B$36,IF(P52/$B$39&lt;Constants!$C$37,Constants!$B$37,IF(P52/$B$39&lt;Constants!$C$38,Constants!$B$38,IF(P52/$B$39&lt;Constants!$C$39,Constants!$B$39,IF(P52/$B$39&lt;Constants!$C$40,Constants!$B$40,IF(P52/$B$39&lt;Constants!$C$41,Constants!$B$41,IF(P52/$B$39&lt;Constants!$C$42,Constants!$B$42,IF(P52/$B$39&lt;Constants!$C$43,Constants!$B$43,IF(P52/$B$39&lt;Constants!$C$44,Constants!$B$44)))))))))</f>
        <v>0</v>
      </c>
      <c r="R51" s="55" t="b">
        <f>IF(Q52/$B$39&lt;Constants!$C$36,Constants!$B$36,IF(Q52/$B$39&lt;Constants!$C$37,Constants!$B$37,IF(Q52/$B$39&lt;Constants!$C$38,Constants!$B$38,IF(Q52/$B$39&lt;Constants!$C$39,Constants!$B$39,IF(Q52/$B$39&lt;Constants!$C$40,Constants!$B$40,IF(Q52/$B$39&lt;Constants!$C$41,Constants!$B$41,IF(Q52/$B$39&lt;Constants!$C$42,Constants!$B$42,IF(Q52/$B$39&lt;Constants!$C$43,Constants!$B$43,IF(Q52/$B$39&lt;Constants!$C$44,Constants!$B$44)))))))))</f>
        <v>0</v>
      </c>
      <c r="S51" s="55" t="b">
        <f>IF(R52/$B$39&lt;Constants!$C$36,Constants!$B$36,IF(R52/$B$39&lt;Constants!$C$37,Constants!$B$37,IF(R52/$B$39&lt;Constants!$C$38,Constants!$B$38,IF(R52/$B$39&lt;Constants!$C$39,Constants!$B$39,IF(R52/$B$39&lt;Constants!$C$40,Constants!$B$40,IF(R52/$B$39&lt;Constants!$C$41,Constants!$B$41,IF(R52/$B$39&lt;Constants!$C$42,Constants!$B$42,IF(R52/$B$39&lt;Constants!$C$43,Constants!$B$43,IF(R52/$B$39&lt;Constants!$C$44,Constants!$B$44)))))))))</f>
        <v>0</v>
      </c>
      <c r="T51" s="55" t="b">
        <f>IF(S52/$B$39&lt;Constants!$C$36,Constants!$B$36,IF(S52/$B$39&lt;Constants!$C$37,Constants!$B$37,IF(S52/$B$39&lt;Constants!$C$38,Constants!$B$38,IF(S52/$B$39&lt;Constants!$C$39,Constants!$B$39,IF(S52/$B$39&lt;Constants!$C$40,Constants!$B$40,IF(S52/$B$39&lt;Constants!$C$41,Constants!$B$41,IF(S52/$B$39&lt;Constants!$C$42,Constants!$B$42,IF(S52/$B$39&lt;Constants!$C$43,Constants!$B$43,IF(S52/$B$39&lt;Constants!$C$44,Constants!$B$44)))))))))</f>
        <v>0</v>
      </c>
      <c r="U51" s="55" t="b">
        <f>IF(T52/$B$39&lt;Constants!$C$36,Constants!$B$36,IF(T52/$B$39&lt;Constants!$C$37,Constants!$B$37,IF(T52/$B$39&lt;Constants!$C$38,Constants!$B$38,IF(T52/$B$39&lt;Constants!$C$39,Constants!$B$39,IF(T52/$B$39&lt;Constants!$C$40,Constants!$B$40,IF(T52/$B$39&lt;Constants!$C$41,Constants!$B$41,IF(T52/$B$39&lt;Constants!$C$42,Constants!$B$42,IF(T52/$B$39&lt;Constants!$C$43,Constants!$B$43,IF(T52/$B$39&lt;Constants!$C$44,Constants!$B$44)))))))))</f>
        <v>0</v>
      </c>
      <c r="V51" s="55" t="b">
        <f>IF(U52/$B$39&lt;Constants!$C$36,Constants!$B$36,IF(U52/$B$39&lt;Constants!$C$37,Constants!$B$37,IF(U52/$B$39&lt;Constants!$C$38,Constants!$B$38,IF(U52/$B$39&lt;Constants!$C$39,Constants!$B$39,IF(U52/$B$39&lt;Constants!$C$40,Constants!$B$40,IF(U52/$B$39&lt;Constants!$C$41,Constants!$B$41,IF(U52/$B$39&lt;Constants!$C$42,Constants!$B$42,IF(U52/$B$39&lt;Constants!$C$43,Constants!$B$43,IF(U52/$B$39&lt;Constants!$C$44,Constants!$B$44)))))))))</f>
        <v>0</v>
      </c>
      <c r="W51" s="55" t="b">
        <f>IF(V52/$B$39&lt;Constants!$C$36,Constants!$B$36,IF(V52/$B$39&lt;Constants!$C$37,Constants!$B$37,IF(V52/$B$39&lt;Constants!$C$38,Constants!$B$38,IF(V52/$B$39&lt;Constants!$C$39,Constants!$B$39,IF(V52/$B$39&lt;Constants!$C$40,Constants!$B$40,IF(V52/$B$39&lt;Constants!$C$41,Constants!$B$41,IF(V52/$B$39&lt;Constants!$C$42,Constants!$B$42,IF(V52/$B$39&lt;Constants!$C$43,Constants!$B$43,IF(V52/$B$39&lt;Constants!$C$44,Constants!$B$44)))))))))</f>
        <v>0</v>
      </c>
      <c r="X51" s="55" t="b">
        <f>IF(W52/$B$39&lt;Constants!$C$36,Constants!$B$36,IF(W52/$B$39&lt;Constants!$C$37,Constants!$B$37,IF(W52/$B$39&lt;Constants!$C$38,Constants!$B$38,IF(W52/$B$39&lt;Constants!$C$39,Constants!$B$39,IF(W52/$B$39&lt;Constants!$C$40,Constants!$B$40,IF(W52/$B$39&lt;Constants!$C$41,Constants!$B$41,IF(W52/$B$39&lt;Constants!$C$42,Constants!$B$42,IF(W52/$B$39&lt;Constants!$C$43,Constants!$B$43,IF(W52/$B$39&lt;Constants!$C$44,Constants!$B$44)))))))))</f>
        <v>0</v>
      </c>
      <c r="Y51" s="55" t="b">
        <f>IF(X52/$B$39&lt;Constants!$C$36,Constants!$B$36,IF(X52/$B$39&lt;Constants!$C$37,Constants!$B$37,IF(X52/$B$39&lt;Constants!$C$38,Constants!$B$38,IF(X52/$B$39&lt;Constants!$C$39,Constants!$B$39,IF(X52/$B$39&lt;Constants!$C$40,Constants!$B$40,IF(X52/$B$39&lt;Constants!$C$41,Constants!$B$41,IF(X52/$B$39&lt;Constants!$C$42,Constants!$B$42,IF(X52/$B$39&lt;Constants!$C$43,Constants!$B$43,IF(X52/$B$39&lt;Constants!$C$44,Constants!$B$44)))))))))</f>
        <v>0</v>
      </c>
      <c r="Z51" s="55" t="b">
        <f>IF(Y52/$B$39&lt;Constants!$C$36,Constants!$B$36,IF(Y52/$B$39&lt;Constants!$C$37,Constants!$B$37,IF(Y52/$B$39&lt;Constants!$C$38,Constants!$B$38,IF(Y52/$B$39&lt;Constants!$C$39,Constants!$B$39,IF(Y52/$B$39&lt;Constants!$C$40,Constants!$B$40,IF(Y52/$B$39&lt;Constants!$C$41,Constants!$B$41,IF(Y52/$B$39&lt;Constants!$C$42,Constants!$B$42,IF(Y52/$B$39&lt;Constants!$C$43,Constants!$B$43,IF(Y52/$B$39&lt;Constants!$C$44,Constants!$B$44)))))))))</f>
        <v>0</v>
      </c>
      <c r="AA51" s="55" t="b">
        <f>IF(Z52/$B$39&lt;Constants!$C$36,Constants!$B$36,IF(Z52/$B$39&lt;Constants!$C$37,Constants!$B$37,IF(Z52/$B$39&lt;Constants!$C$38,Constants!$B$38,IF(Z52/$B$39&lt;Constants!$C$39,Constants!$B$39,IF(Z52/$B$39&lt;Constants!$C$40,Constants!$B$40,IF(Z52/$B$39&lt;Constants!$C$41,Constants!$B$41,IF(Z52/$B$39&lt;Constants!$C$42,Constants!$B$42,IF(Z52/$B$39&lt;Constants!$C$43,Constants!$B$43,IF(Z52/$B$39&lt;Constants!$C$44,Constants!$B$44)))))))))</f>
        <v>0</v>
      </c>
      <c r="AB51" s="55" t="b">
        <f>IF(AA52/$B$39&lt;Constants!$C$36,Constants!$B$36,IF(AA52/$B$39&lt;Constants!$C$37,Constants!$B$37,IF(AA52/$B$39&lt;Constants!$C$38,Constants!$B$38,IF(AA52/$B$39&lt;Constants!$C$39,Constants!$B$39,IF(AA52/$B$39&lt;Constants!$C$40,Constants!$B$40,IF(AA52/$B$39&lt;Constants!$C$41,Constants!$B$41,IF(AA52/$B$39&lt;Constants!$C$42,Constants!$B$42,IF(AA52/$B$39&lt;Constants!$C$43,Constants!$B$43,IF(AA52/$B$39&lt;Constants!$C$44,Constants!$B$44)))))))))</f>
        <v>0</v>
      </c>
    </row>
    <row r="52" spans="3:28">
      <c r="C52" s="60" t="s">
        <v>89</v>
      </c>
      <c r="D52" s="57">
        <f>AB50</f>
        <v>390</v>
      </c>
      <c r="E52" s="57">
        <f>IF(AND(D52+E$37&gt;$B$39,E$37&lt;E51),$B$39,IF(E$37&lt;0,D52+E$37/Constants!$B$34,IF(E$37&gt;E$39,D52+E51*Constants!$B$34,D52+E$37*Constants!$B$34)))</f>
        <v>390</v>
      </c>
      <c r="F52" s="57">
        <f>IF(AND(E52+F$37&gt;$B$39,F$37&lt;F51),$B$39,IF(F$37&lt;0,E52+F$37/Constants!$B$34,IF(F$37&gt;F$39,E52+F51*Constants!$B$34,E52+F$37*Constants!$B$34)))</f>
        <v>390</v>
      </c>
      <c r="G52" s="57">
        <f>IF(AND(F52+G$37&gt;$B$39,G$37&lt;G51),$B$39,IF(G$37&lt;0,F52+G$37/Constants!$B$34,IF(G$37&gt;G$39,F52+G51*Constants!$B$34,F52+G$37*Constants!$B$34)))</f>
        <v>390</v>
      </c>
      <c r="H52" s="57">
        <f>IF(AND(G52+H$37&gt;$B$39,H$37&lt;H51),$B$39,IF(H$37&lt;0,G52+H$37/Constants!$B$34,IF(H$37&gt;H$39,G52+H51*Constants!$B$34,G52+H$37*Constants!$B$34)))</f>
        <v>390</v>
      </c>
      <c r="I52" s="57">
        <f>IF(AND(H52+I$37&gt;$B$39,I$37&lt;I51),$B$39,IF(I$37&lt;0,H52+I$37/Constants!$B$34,IF(I$37&gt;I$39,H52+I51*Constants!$B$34,H52+I$37*Constants!$B$34)))</f>
        <v>390</v>
      </c>
      <c r="J52" s="57">
        <f>IF(AND(I52+J$37&gt;$B$39,J$37&lt;J51),$B$39,IF(J$37&lt;0,I52+J$37/Constants!$B$34,IF(J$37&gt;J$39,I52+J51*Constants!$B$34,I52+J$37*Constants!$B$34)))</f>
        <v>390</v>
      </c>
      <c r="K52" s="57">
        <f>IF(AND(J52+K$37&gt;$B$39,K$37&lt;K51),$B$39,IF(K$37&lt;0,J52+K$37/Constants!$B$34,IF(K$37&gt;K$39,J52+K51*Constants!$B$34,J52+K$37*Constants!$B$34)))</f>
        <v>390</v>
      </c>
      <c r="L52" s="57">
        <f>IF(AND(K52+L$37&gt;$B$39,L$37&lt;L51),$B$39,IF(L$37&lt;0,K52+L$37/Constants!$B$34,IF(L$37&gt;L$39,K52+L51*Constants!$B$34,K52+L$37*Constants!$B$34)))</f>
        <v>390</v>
      </c>
      <c r="M52" s="57">
        <f>IF(AND(L52+M$37&gt;$B$39,M$37&lt;M51),$B$39,IF(M$37&lt;0,L52+M$37/Constants!$B$34,IF(M$37&gt;M$39,L52+M51*Constants!$B$34,L52+M$37*Constants!$B$34)))</f>
        <v>390</v>
      </c>
      <c r="N52" s="57">
        <f>IF(AND(M52+N$37&gt;$B$39,N$37&lt;N51),$B$39,IF(N$37&lt;0,M52+N$37/Constants!$B$34,IF(N$37&gt;N$39,M52+N51*Constants!$B$34,M52+N$37*Constants!$B$34)))</f>
        <v>390</v>
      </c>
      <c r="O52" s="57">
        <f>IF(AND(N52+O$37&gt;$B$39,O$37&lt;O51),$B$39,IF(O$37&lt;0,N52+O$37/Constants!$B$34,IF(O$37&gt;O$39,N52+O51*Constants!$B$34,N52+O$37*Constants!$B$34)))</f>
        <v>390</v>
      </c>
      <c r="P52" s="57">
        <f>IF(AND(O52+P$37&gt;$B$39,P$37&lt;P51),$B$39,IF(P$37&lt;0,O52+P$37/Constants!$B$34,IF(P$37&gt;P$39,O52+P51*Constants!$B$34,O52+P$37*Constants!$B$34)))</f>
        <v>390</v>
      </c>
      <c r="Q52" s="57">
        <f>IF(AND(P52+Q$37&gt;$B$39,Q$37&lt;Q51),$B$39,IF(Q$37&lt;0,P52+Q$37/Constants!$B$34,IF(Q$37&gt;Q$39,P52+Q51*Constants!$B$34,P52+Q$37*Constants!$B$34)))</f>
        <v>390</v>
      </c>
      <c r="R52" s="57">
        <f>IF(AND(Q52+R$37&gt;$B$39,R$37&lt;R51),$B$39,IF(R$37&lt;0,Q52+R$37/Constants!$B$34,IF(R$37&gt;R$39,Q52+R51*Constants!$B$34,Q52+R$37*Constants!$B$34)))</f>
        <v>390</v>
      </c>
      <c r="S52" s="57">
        <f>IF(AND(R52+S$37&gt;$B$39,S$37&lt;S51),$B$39,IF(S$37&lt;0,R52+S$37/Constants!$B$34,IF(S$37&gt;S$39,R52+S51*Constants!$B$34,R52+S$37*Constants!$B$34)))</f>
        <v>390</v>
      </c>
      <c r="T52" s="57">
        <f>IF(AND(S52+T$37&gt;$B$39,T$37&lt;T51),$B$39,IF(T$37&lt;0,S52+T$37/Constants!$B$34,IF(T$37&gt;T$39,S52+T51*Constants!$B$34,S52+T$37*Constants!$B$34)))</f>
        <v>390</v>
      </c>
      <c r="U52" s="57">
        <f>IF(AND(T52+U$37&gt;$B$39,U$37&lt;U51),$B$39,IF(U$37&lt;0,T52+U$37/Constants!$B$34,IF(U$37&gt;U$39,T52+U51*Constants!$B$34,T52+U$37*Constants!$B$34)))</f>
        <v>390</v>
      </c>
      <c r="V52" s="57">
        <f>IF(AND(U52+V$37&gt;$B$39,V$37&lt;V51),$B$39,IF(V$37&lt;0,U52+V$37/Constants!$B$34,IF(V$37&gt;V$39,U52+V51*Constants!$B$34,U52+V$37*Constants!$B$34)))</f>
        <v>390</v>
      </c>
      <c r="W52" s="57">
        <f>IF(AND(V52+W$37&gt;$B$39,W$37&lt;W51),$B$39,IF(W$37&lt;0,V52+W$37/Constants!$B$34,IF(W$37&gt;W$39,V52+W51*Constants!$B$34,V52+W$37*Constants!$B$34)))</f>
        <v>390</v>
      </c>
      <c r="X52" s="57">
        <f>IF(AND(W52+X$37&gt;$B$39,X$37&lt;X51),$B$39,IF(X$37&lt;0,W52+X$37/Constants!$B$34,IF(X$37&gt;X$39,W52+X51*Constants!$B$34,W52+X$37*Constants!$B$34)))</f>
        <v>390</v>
      </c>
      <c r="Y52" s="57">
        <f>IF(AND(X52+Y$37&gt;$B$39,Y$37&lt;Y51),$B$39,IF(Y$37&lt;0,X52+Y$37/Constants!$B$34,IF(Y$37&gt;Y$39,X52+Y51*Constants!$B$34,X52+Y$37*Constants!$B$34)))</f>
        <v>390</v>
      </c>
      <c r="Z52" s="57">
        <f>IF(AND(Y52+Z$37&gt;$B$39,Z$37&lt;Z51),$B$39,IF(Z$37&lt;0,Y52+Z$37/Constants!$B$34,IF(Z$37&gt;Z$39,Y52+Z51*Constants!$B$34,Y52+Z$37*Constants!$B$34)))</f>
        <v>390</v>
      </c>
      <c r="AA52" s="57">
        <f>IF(AND(Z52+AA$37&gt;$B$39,AA$37&lt;AA51),$B$39,IF(AA$37&lt;0,Z52+AA$37/Constants!$B$34,IF(AA$37&gt;AA$39,Z52+AA51*Constants!$B$34,Z52+AA$37*Constants!$B$34)))</f>
        <v>390</v>
      </c>
      <c r="AB52" s="57">
        <f>IF(AND(AA52+AB$37&gt;$B$39,AB$37&lt;AB51),$B$39,IF(AB$37&lt;0,AA52+AB$37/Constants!$B$34,IF(AB$37&gt;AB$39,AA52+AB51*Constants!$B$34,AA52+AB$37*Constants!$B$34)))</f>
        <v>390</v>
      </c>
    </row>
    <row r="53" spans="3:28">
      <c r="C53" s="54" t="s">
        <v>82</v>
      </c>
      <c r="D53" s="60"/>
      <c r="E53" s="55" t="b">
        <f>IF(D54/$B$39&lt;Constants!$C$36,Constants!$B$36,IF(D54/$B$39&lt;Constants!$C$37,Constants!$B$37,IF(D54/$B$39&lt;Constants!$C$38,Constants!$B$38,IF(D54/$B$39&lt;Constants!$C$39,Constants!$B$39,IF(D54/$B$39&lt;Constants!$C$40,Constants!$B$40,IF(D54/$B$39&lt;Constants!$C$41,Constants!$B$41,IF(D54/$B$39&lt;Constants!$C$42,Constants!$B$42,IF(D54/$B$39&lt;Constants!$C$43,Constants!$B$43,IF(D54/$B$39&lt;Constants!$C$44,Constants!$B$44)))))))))</f>
        <v>0</v>
      </c>
      <c r="F53" s="55" t="b">
        <f>IF(E54/$B$39&lt;Constants!$C$36,Constants!$B$36,IF(E54/$B$39&lt;Constants!$C$37,Constants!$B$37,IF(E54/$B$39&lt;Constants!$C$38,Constants!$B$38,IF(E54/$B$39&lt;Constants!$C$39,Constants!$B$39,IF(E54/$B$39&lt;Constants!$C$40,Constants!$B$40,IF(E54/$B$39&lt;Constants!$C$41,Constants!$B$41,IF(E54/$B$39&lt;Constants!$C$42,Constants!$B$42,IF(E54/$B$39&lt;Constants!$C$43,Constants!$B$43,IF(E54/$B$39&lt;Constants!$C$44,Constants!$B$44)))))))))</f>
        <v>0</v>
      </c>
      <c r="G53" s="55" t="b">
        <f>IF(F54/$B$39&lt;Constants!$C$36,Constants!$B$36,IF(F54/$B$39&lt;Constants!$C$37,Constants!$B$37,IF(F54/$B$39&lt;Constants!$C$38,Constants!$B$38,IF(F54/$B$39&lt;Constants!$C$39,Constants!$B$39,IF(F54/$B$39&lt;Constants!$C$40,Constants!$B$40,IF(F54/$B$39&lt;Constants!$C$41,Constants!$B$41,IF(F54/$B$39&lt;Constants!$C$42,Constants!$B$42,IF(F54/$B$39&lt;Constants!$C$43,Constants!$B$43,IF(F54/$B$39&lt;Constants!$C$44,Constants!$B$44)))))))))</f>
        <v>0</v>
      </c>
      <c r="H53" s="55" t="b">
        <f>IF(G54/$B$39&lt;Constants!$C$36,Constants!$B$36,IF(G54/$B$39&lt;Constants!$C$37,Constants!$B$37,IF(G54/$B$39&lt;Constants!$C$38,Constants!$B$38,IF(G54/$B$39&lt;Constants!$C$39,Constants!$B$39,IF(G54/$B$39&lt;Constants!$C$40,Constants!$B$40,IF(G54/$B$39&lt;Constants!$C$41,Constants!$B$41,IF(G54/$B$39&lt;Constants!$C$42,Constants!$B$42,IF(G54/$B$39&lt;Constants!$C$43,Constants!$B$43,IF(G54/$B$39&lt;Constants!$C$44,Constants!$B$44)))))))))</f>
        <v>0</v>
      </c>
      <c r="I53" s="55" t="b">
        <f>IF(H54/$B$39&lt;Constants!$C$36,Constants!$B$36,IF(H54/$B$39&lt;Constants!$C$37,Constants!$B$37,IF(H54/$B$39&lt;Constants!$C$38,Constants!$B$38,IF(H54/$B$39&lt;Constants!$C$39,Constants!$B$39,IF(H54/$B$39&lt;Constants!$C$40,Constants!$B$40,IF(H54/$B$39&lt;Constants!$C$41,Constants!$B$41,IF(H54/$B$39&lt;Constants!$C$42,Constants!$B$42,IF(H54/$B$39&lt;Constants!$C$43,Constants!$B$43,IF(H54/$B$39&lt;Constants!$C$44,Constants!$B$44)))))))))</f>
        <v>0</v>
      </c>
      <c r="J53" s="55" t="b">
        <f>IF(I54/$B$39&lt;Constants!$C$36,Constants!$B$36,IF(I54/$B$39&lt;Constants!$C$37,Constants!$B$37,IF(I54/$B$39&lt;Constants!$C$38,Constants!$B$38,IF(I54/$B$39&lt;Constants!$C$39,Constants!$B$39,IF(I54/$B$39&lt;Constants!$C$40,Constants!$B$40,IF(I54/$B$39&lt;Constants!$C$41,Constants!$B$41,IF(I54/$B$39&lt;Constants!$C$42,Constants!$B$42,IF(I54/$B$39&lt;Constants!$C$43,Constants!$B$43,IF(I54/$B$39&lt;Constants!$C$44,Constants!$B$44)))))))))</f>
        <v>0</v>
      </c>
      <c r="K53" s="55" t="b">
        <f>IF(J54/$B$39&lt;Constants!$C$36,Constants!$B$36,IF(J54/$B$39&lt;Constants!$C$37,Constants!$B$37,IF(J54/$B$39&lt;Constants!$C$38,Constants!$B$38,IF(J54/$B$39&lt;Constants!$C$39,Constants!$B$39,IF(J54/$B$39&lt;Constants!$C$40,Constants!$B$40,IF(J54/$B$39&lt;Constants!$C$41,Constants!$B$41,IF(J54/$B$39&lt;Constants!$C$42,Constants!$B$42,IF(J54/$B$39&lt;Constants!$C$43,Constants!$B$43,IF(J54/$B$39&lt;Constants!$C$44,Constants!$B$44)))))))))</f>
        <v>0</v>
      </c>
      <c r="L53" s="55" t="b">
        <f>IF(K54/$B$39&lt;Constants!$C$36,Constants!$B$36,IF(K54/$B$39&lt;Constants!$C$37,Constants!$B$37,IF(K54/$B$39&lt;Constants!$C$38,Constants!$B$38,IF(K54/$B$39&lt;Constants!$C$39,Constants!$B$39,IF(K54/$B$39&lt;Constants!$C$40,Constants!$B$40,IF(K54/$B$39&lt;Constants!$C$41,Constants!$B$41,IF(K54/$B$39&lt;Constants!$C$42,Constants!$B$42,IF(K54/$B$39&lt;Constants!$C$43,Constants!$B$43,IF(K54/$B$39&lt;Constants!$C$44,Constants!$B$44)))))))))</f>
        <v>0</v>
      </c>
      <c r="M53" s="55" t="b">
        <f>IF(L54/$B$39&lt;Constants!$C$36,Constants!$B$36,IF(L54/$B$39&lt;Constants!$C$37,Constants!$B$37,IF(L54/$B$39&lt;Constants!$C$38,Constants!$B$38,IF(L54/$B$39&lt;Constants!$C$39,Constants!$B$39,IF(L54/$B$39&lt;Constants!$C$40,Constants!$B$40,IF(L54/$B$39&lt;Constants!$C$41,Constants!$B$41,IF(L54/$B$39&lt;Constants!$C$42,Constants!$B$42,IF(L54/$B$39&lt;Constants!$C$43,Constants!$B$43,IF(L54/$B$39&lt;Constants!$C$44,Constants!$B$44)))))))))</f>
        <v>0</v>
      </c>
      <c r="N53" s="55" t="b">
        <f>IF(M54/$B$39&lt;Constants!$C$36,Constants!$B$36,IF(M54/$B$39&lt;Constants!$C$37,Constants!$B$37,IF(M54/$B$39&lt;Constants!$C$38,Constants!$B$38,IF(M54/$B$39&lt;Constants!$C$39,Constants!$B$39,IF(M54/$B$39&lt;Constants!$C$40,Constants!$B$40,IF(M54/$B$39&lt;Constants!$C$41,Constants!$B$41,IF(M54/$B$39&lt;Constants!$C$42,Constants!$B$42,IF(M54/$B$39&lt;Constants!$C$43,Constants!$B$43,IF(M54/$B$39&lt;Constants!$C$44,Constants!$B$44)))))))))</f>
        <v>0</v>
      </c>
      <c r="O53" s="55" t="b">
        <f>IF(N54/$B$39&lt;Constants!$C$36,Constants!$B$36,IF(N54/$B$39&lt;Constants!$C$37,Constants!$B$37,IF(N54/$B$39&lt;Constants!$C$38,Constants!$B$38,IF(N54/$B$39&lt;Constants!$C$39,Constants!$B$39,IF(N54/$B$39&lt;Constants!$C$40,Constants!$B$40,IF(N54/$B$39&lt;Constants!$C$41,Constants!$B$41,IF(N54/$B$39&lt;Constants!$C$42,Constants!$B$42,IF(N54/$B$39&lt;Constants!$C$43,Constants!$B$43,IF(N54/$B$39&lt;Constants!$C$44,Constants!$B$44)))))))))</f>
        <v>0</v>
      </c>
      <c r="P53" s="55" t="b">
        <f>IF(O54/$B$39&lt;Constants!$C$36,Constants!$B$36,IF(O54/$B$39&lt;Constants!$C$37,Constants!$B$37,IF(O54/$B$39&lt;Constants!$C$38,Constants!$B$38,IF(O54/$B$39&lt;Constants!$C$39,Constants!$B$39,IF(O54/$B$39&lt;Constants!$C$40,Constants!$B$40,IF(O54/$B$39&lt;Constants!$C$41,Constants!$B$41,IF(O54/$B$39&lt;Constants!$C$42,Constants!$B$42,IF(O54/$B$39&lt;Constants!$C$43,Constants!$B$43,IF(O54/$B$39&lt;Constants!$C$44,Constants!$B$44)))))))))</f>
        <v>0</v>
      </c>
      <c r="Q53" s="55" t="b">
        <f>IF(P54/$B$39&lt;Constants!$C$36,Constants!$B$36,IF(P54/$B$39&lt;Constants!$C$37,Constants!$B$37,IF(P54/$B$39&lt;Constants!$C$38,Constants!$B$38,IF(P54/$B$39&lt;Constants!$C$39,Constants!$B$39,IF(P54/$B$39&lt;Constants!$C$40,Constants!$B$40,IF(P54/$B$39&lt;Constants!$C$41,Constants!$B$41,IF(P54/$B$39&lt;Constants!$C$42,Constants!$B$42,IF(P54/$B$39&lt;Constants!$C$43,Constants!$B$43,IF(P54/$B$39&lt;Constants!$C$44,Constants!$B$44)))))))))</f>
        <v>0</v>
      </c>
      <c r="R53" s="55" t="b">
        <f>IF(Q54/$B$39&lt;Constants!$C$36,Constants!$B$36,IF(Q54/$B$39&lt;Constants!$C$37,Constants!$B$37,IF(Q54/$B$39&lt;Constants!$C$38,Constants!$B$38,IF(Q54/$B$39&lt;Constants!$C$39,Constants!$B$39,IF(Q54/$B$39&lt;Constants!$C$40,Constants!$B$40,IF(Q54/$B$39&lt;Constants!$C$41,Constants!$B$41,IF(Q54/$B$39&lt;Constants!$C$42,Constants!$B$42,IF(Q54/$B$39&lt;Constants!$C$43,Constants!$B$43,IF(Q54/$B$39&lt;Constants!$C$44,Constants!$B$44)))))))))</f>
        <v>0</v>
      </c>
      <c r="S53" s="55" t="b">
        <f>IF(R54/$B$39&lt;Constants!$C$36,Constants!$B$36,IF(R54/$B$39&lt;Constants!$C$37,Constants!$B$37,IF(R54/$B$39&lt;Constants!$C$38,Constants!$B$38,IF(R54/$B$39&lt;Constants!$C$39,Constants!$B$39,IF(R54/$B$39&lt;Constants!$C$40,Constants!$B$40,IF(R54/$B$39&lt;Constants!$C$41,Constants!$B$41,IF(R54/$B$39&lt;Constants!$C$42,Constants!$B$42,IF(R54/$B$39&lt;Constants!$C$43,Constants!$B$43,IF(R54/$B$39&lt;Constants!$C$44,Constants!$B$44)))))))))</f>
        <v>0</v>
      </c>
      <c r="T53" s="55" t="b">
        <f>IF(S54/$B$39&lt;Constants!$C$36,Constants!$B$36,IF(S54/$B$39&lt;Constants!$C$37,Constants!$B$37,IF(S54/$B$39&lt;Constants!$C$38,Constants!$B$38,IF(S54/$B$39&lt;Constants!$C$39,Constants!$B$39,IF(S54/$B$39&lt;Constants!$C$40,Constants!$B$40,IF(S54/$B$39&lt;Constants!$C$41,Constants!$B$41,IF(S54/$B$39&lt;Constants!$C$42,Constants!$B$42,IF(S54/$B$39&lt;Constants!$C$43,Constants!$B$43,IF(S54/$B$39&lt;Constants!$C$44,Constants!$B$44)))))))))</f>
        <v>0</v>
      </c>
      <c r="U53" s="55" t="b">
        <f>IF(T54/$B$39&lt;Constants!$C$36,Constants!$B$36,IF(T54/$B$39&lt;Constants!$C$37,Constants!$B$37,IF(T54/$B$39&lt;Constants!$C$38,Constants!$B$38,IF(T54/$B$39&lt;Constants!$C$39,Constants!$B$39,IF(T54/$B$39&lt;Constants!$C$40,Constants!$B$40,IF(T54/$B$39&lt;Constants!$C$41,Constants!$B$41,IF(T54/$B$39&lt;Constants!$C$42,Constants!$B$42,IF(T54/$B$39&lt;Constants!$C$43,Constants!$B$43,IF(T54/$B$39&lt;Constants!$C$44,Constants!$B$44)))))))))</f>
        <v>0</v>
      </c>
      <c r="V53" s="55" t="b">
        <f>IF(U54/$B$39&lt;Constants!$C$36,Constants!$B$36,IF(U54/$B$39&lt;Constants!$C$37,Constants!$B$37,IF(U54/$B$39&lt;Constants!$C$38,Constants!$B$38,IF(U54/$B$39&lt;Constants!$C$39,Constants!$B$39,IF(U54/$B$39&lt;Constants!$C$40,Constants!$B$40,IF(U54/$B$39&lt;Constants!$C$41,Constants!$B$41,IF(U54/$B$39&lt;Constants!$C$42,Constants!$B$42,IF(U54/$B$39&lt;Constants!$C$43,Constants!$B$43,IF(U54/$B$39&lt;Constants!$C$44,Constants!$B$44)))))))))</f>
        <v>0</v>
      </c>
      <c r="W53" s="55" t="b">
        <f>IF(V54/$B$39&lt;Constants!$C$36,Constants!$B$36,IF(V54/$B$39&lt;Constants!$C$37,Constants!$B$37,IF(V54/$B$39&lt;Constants!$C$38,Constants!$B$38,IF(V54/$B$39&lt;Constants!$C$39,Constants!$B$39,IF(V54/$B$39&lt;Constants!$C$40,Constants!$B$40,IF(V54/$B$39&lt;Constants!$C$41,Constants!$B$41,IF(V54/$B$39&lt;Constants!$C$42,Constants!$B$42,IF(V54/$B$39&lt;Constants!$C$43,Constants!$B$43,IF(V54/$B$39&lt;Constants!$C$44,Constants!$B$44)))))))))</f>
        <v>0</v>
      </c>
      <c r="X53" s="55" t="b">
        <f>IF(W54/$B$39&lt;Constants!$C$36,Constants!$B$36,IF(W54/$B$39&lt;Constants!$C$37,Constants!$B$37,IF(W54/$B$39&lt;Constants!$C$38,Constants!$B$38,IF(W54/$B$39&lt;Constants!$C$39,Constants!$B$39,IF(W54/$B$39&lt;Constants!$C$40,Constants!$B$40,IF(W54/$B$39&lt;Constants!$C$41,Constants!$B$41,IF(W54/$B$39&lt;Constants!$C$42,Constants!$B$42,IF(W54/$B$39&lt;Constants!$C$43,Constants!$B$43,IF(W54/$B$39&lt;Constants!$C$44,Constants!$B$44)))))))))</f>
        <v>0</v>
      </c>
      <c r="Y53" s="55" t="b">
        <f>IF(X54/$B$39&lt;Constants!$C$36,Constants!$B$36,IF(X54/$B$39&lt;Constants!$C$37,Constants!$B$37,IF(X54/$B$39&lt;Constants!$C$38,Constants!$B$38,IF(X54/$B$39&lt;Constants!$C$39,Constants!$B$39,IF(X54/$B$39&lt;Constants!$C$40,Constants!$B$40,IF(X54/$B$39&lt;Constants!$C$41,Constants!$B$41,IF(X54/$B$39&lt;Constants!$C$42,Constants!$B$42,IF(X54/$B$39&lt;Constants!$C$43,Constants!$B$43,IF(X54/$B$39&lt;Constants!$C$44,Constants!$B$44)))))))))</f>
        <v>0</v>
      </c>
      <c r="Z53" s="55" t="b">
        <f>IF(Y54/$B$39&lt;Constants!$C$36,Constants!$B$36,IF(Y54/$B$39&lt;Constants!$C$37,Constants!$B$37,IF(Y54/$B$39&lt;Constants!$C$38,Constants!$B$38,IF(Y54/$B$39&lt;Constants!$C$39,Constants!$B$39,IF(Y54/$B$39&lt;Constants!$C$40,Constants!$B$40,IF(Y54/$B$39&lt;Constants!$C$41,Constants!$B$41,IF(Y54/$B$39&lt;Constants!$C$42,Constants!$B$42,IF(Y54/$B$39&lt;Constants!$C$43,Constants!$B$43,IF(Y54/$B$39&lt;Constants!$C$44,Constants!$B$44)))))))))</f>
        <v>0</v>
      </c>
      <c r="AA53" s="55" t="b">
        <f>IF(Z54/$B$39&lt;Constants!$C$36,Constants!$B$36,IF(Z54/$B$39&lt;Constants!$C$37,Constants!$B$37,IF(Z54/$B$39&lt;Constants!$C$38,Constants!$B$38,IF(Z54/$B$39&lt;Constants!$C$39,Constants!$B$39,IF(Z54/$B$39&lt;Constants!$C$40,Constants!$B$40,IF(Z54/$B$39&lt;Constants!$C$41,Constants!$B$41,IF(Z54/$B$39&lt;Constants!$C$42,Constants!$B$42,IF(Z54/$B$39&lt;Constants!$C$43,Constants!$B$43,IF(Z54/$B$39&lt;Constants!$C$44,Constants!$B$44)))))))))</f>
        <v>0</v>
      </c>
      <c r="AB53" s="55" t="b">
        <f>IF(AA54/$B$39&lt;Constants!$C$36,Constants!$B$36,IF(AA54/$B$39&lt;Constants!$C$37,Constants!$B$37,IF(AA54/$B$39&lt;Constants!$C$38,Constants!$B$38,IF(AA54/$B$39&lt;Constants!$C$39,Constants!$B$39,IF(AA54/$B$39&lt;Constants!$C$40,Constants!$B$40,IF(AA54/$B$39&lt;Constants!$C$41,Constants!$B$41,IF(AA54/$B$39&lt;Constants!$C$42,Constants!$B$42,IF(AA54/$B$39&lt;Constants!$C$43,Constants!$B$43,IF(AA54/$B$39&lt;Constants!$C$44,Constants!$B$44)))))))))</f>
        <v>0</v>
      </c>
    </row>
    <row r="54" spans="3:28">
      <c r="C54" s="60" t="s">
        <v>90</v>
      </c>
      <c r="D54" s="57">
        <f>AB52</f>
        <v>390</v>
      </c>
      <c r="E54" s="57">
        <f>IF(AND(D54+E$37&gt;$B$39,E$37&lt;E53),$B$39,IF(E$37&lt;0,D54+E$37/Constants!$B$34,IF(E$37&gt;E$39,D54+E53*Constants!$B$34,D54+E$37*Constants!$B$34)))</f>
        <v>390</v>
      </c>
      <c r="F54" s="57">
        <f>IF(AND(E54+F$37&gt;$B$39,F$37&lt;F53),$B$39,IF(F$37&lt;0,E54+F$37/Constants!$B$34,IF(F$37&gt;F$39,E54+F53*Constants!$B$34,E54+F$37*Constants!$B$34)))</f>
        <v>390</v>
      </c>
      <c r="G54" s="57">
        <f>IF(AND(F54+G$37&gt;$B$39,G$37&lt;G53),$B$39,IF(G$37&lt;0,F54+G$37/Constants!$B$34,IF(G$37&gt;G$39,F54+G53*Constants!$B$34,F54+G$37*Constants!$B$34)))</f>
        <v>390</v>
      </c>
      <c r="H54" s="57">
        <f>IF(AND(G54+H$37&gt;$B$39,H$37&lt;H53),$B$39,IF(H$37&lt;0,G54+H$37/Constants!$B$34,IF(H$37&gt;H$39,G54+H53*Constants!$B$34,G54+H$37*Constants!$B$34)))</f>
        <v>390</v>
      </c>
      <c r="I54" s="57">
        <f>IF(AND(H54+I$37&gt;$B$39,I$37&lt;I53),$B$39,IF(I$37&lt;0,H54+I$37/Constants!$B$34,IF(I$37&gt;I$39,H54+I53*Constants!$B$34,H54+I$37*Constants!$B$34)))</f>
        <v>390</v>
      </c>
      <c r="J54" s="57">
        <f>IF(AND(I54+J$37&gt;$B$39,J$37&lt;J53),$B$39,IF(J$37&lt;0,I54+J$37/Constants!$B$34,IF(J$37&gt;J$39,I54+J53*Constants!$B$34,I54+J$37*Constants!$B$34)))</f>
        <v>390</v>
      </c>
      <c r="K54" s="57">
        <f>IF(AND(J54+K$37&gt;$B$39,K$37&lt;K53),$B$39,IF(K$37&lt;0,J54+K$37/Constants!$B$34,IF(K$37&gt;K$39,J54+K53*Constants!$B$34,J54+K$37*Constants!$B$34)))</f>
        <v>390</v>
      </c>
      <c r="L54" s="57">
        <f>IF(AND(K54+L$37&gt;$B$39,L$37&lt;L53),$B$39,IF(L$37&lt;0,K54+L$37/Constants!$B$34,IF(L$37&gt;L$39,K54+L53*Constants!$B$34,K54+L$37*Constants!$B$34)))</f>
        <v>390</v>
      </c>
      <c r="M54" s="57">
        <f>IF(AND(L54+M$37&gt;$B$39,M$37&lt;M53),$B$39,IF(M$37&lt;0,L54+M$37/Constants!$B$34,IF(M$37&gt;M$39,L54+M53*Constants!$B$34,L54+M$37*Constants!$B$34)))</f>
        <v>390</v>
      </c>
      <c r="N54" s="57">
        <f>IF(AND(M54+N$37&gt;$B$39,N$37&lt;N53),$B$39,IF(N$37&lt;0,M54+N$37/Constants!$B$34,IF(N$37&gt;N$39,M54+N53*Constants!$B$34,M54+N$37*Constants!$B$34)))</f>
        <v>390</v>
      </c>
      <c r="O54" s="57">
        <f>IF(AND(N54+O$37&gt;$B$39,O$37&lt;O53),$B$39,IF(O$37&lt;0,N54+O$37/Constants!$B$34,IF(O$37&gt;O$39,N54+O53*Constants!$B$34,N54+O$37*Constants!$B$34)))</f>
        <v>390</v>
      </c>
      <c r="P54" s="57">
        <f>IF(AND(O54+P$37&gt;$B$39,P$37&lt;P53),$B$39,IF(P$37&lt;0,O54+P$37/Constants!$B$34,IF(P$37&gt;P$39,O54+P53*Constants!$B$34,O54+P$37*Constants!$B$34)))</f>
        <v>390</v>
      </c>
      <c r="Q54" s="57">
        <f>IF(AND(P54+Q$37&gt;$B$39,Q$37&lt;Q53),$B$39,IF(Q$37&lt;0,P54+Q$37/Constants!$B$34,IF(Q$37&gt;Q$39,P54+Q53*Constants!$B$34,P54+Q$37*Constants!$B$34)))</f>
        <v>390</v>
      </c>
      <c r="R54" s="57">
        <f>IF(AND(Q54+R$37&gt;$B$39,R$37&lt;R53),$B$39,IF(R$37&lt;0,Q54+R$37/Constants!$B$34,IF(R$37&gt;R$39,Q54+R53*Constants!$B$34,Q54+R$37*Constants!$B$34)))</f>
        <v>390</v>
      </c>
      <c r="S54" s="57">
        <f>IF(AND(R54+S$37&gt;$B$39,S$37&lt;S53),$B$39,IF(S$37&lt;0,R54+S$37/Constants!$B$34,IF(S$37&gt;S$39,R54+S53*Constants!$B$34,R54+S$37*Constants!$B$34)))</f>
        <v>390</v>
      </c>
      <c r="T54" s="57">
        <f>IF(AND(S54+T$37&gt;$B$39,T$37&lt;T53),$B$39,IF(T$37&lt;0,S54+T$37/Constants!$B$34,IF(T$37&gt;T$39,S54+T53*Constants!$B$34,S54+T$37*Constants!$B$34)))</f>
        <v>390</v>
      </c>
      <c r="U54" s="57">
        <f>IF(AND(T54+U$37&gt;$B$39,U$37&lt;U53),$B$39,IF(U$37&lt;0,T54+U$37/Constants!$B$34,IF(U$37&gt;U$39,T54+U53*Constants!$B$34,T54+U$37*Constants!$B$34)))</f>
        <v>390</v>
      </c>
      <c r="V54" s="57">
        <f>IF(AND(U54+V$37&gt;$B$39,V$37&lt;V53),$B$39,IF(V$37&lt;0,U54+V$37/Constants!$B$34,IF(V$37&gt;V$39,U54+V53*Constants!$B$34,U54+V$37*Constants!$B$34)))</f>
        <v>390</v>
      </c>
      <c r="W54" s="57">
        <f>IF(AND(V54+W$37&gt;$B$39,W$37&lt;W53),$B$39,IF(W$37&lt;0,V54+W$37/Constants!$B$34,IF(W$37&gt;W$39,V54+W53*Constants!$B$34,V54+W$37*Constants!$B$34)))</f>
        <v>390</v>
      </c>
      <c r="X54" s="57">
        <f>IF(AND(W54+X$37&gt;$B$39,X$37&lt;X53),$B$39,IF(X$37&lt;0,W54+X$37/Constants!$B$34,IF(X$37&gt;X$39,W54+X53*Constants!$B$34,W54+X$37*Constants!$B$34)))</f>
        <v>390</v>
      </c>
      <c r="Y54" s="57">
        <f>IF(AND(X54+Y$37&gt;$B$39,Y$37&lt;Y53),$B$39,IF(Y$37&lt;0,X54+Y$37/Constants!$B$34,IF(Y$37&gt;Y$39,X54+Y53*Constants!$B$34,X54+Y$37*Constants!$B$34)))</f>
        <v>390</v>
      </c>
      <c r="Z54" s="57">
        <f>IF(AND(Y54+Z$37&gt;$B$39,Z$37&lt;Z53),$B$39,IF(Z$37&lt;0,Y54+Z$37/Constants!$B$34,IF(Z$37&gt;Z$39,Y54+Z53*Constants!$B$34,Y54+Z$37*Constants!$B$34)))</f>
        <v>390</v>
      </c>
      <c r="AA54" s="57">
        <f>IF(AND(Z54+AA$37&gt;$B$39,AA$37&lt;AA53),$B$39,IF(AA$37&lt;0,Z54+AA$37/Constants!$B$34,IF(AA$37&gt;AA$39,Z54+AA53*Constants!$B$34,Z54+AA$37*Constants!$B$34)))</f>
        <v>390</v>
      </c>
      <c r="AB54" s="57">
        <f>IF(AND(AA54+AB$37&gt;$B$39,AB$37&lt;AB53),$B$39,IF(AB$37&lt;0,AA54+AB$37/Constants!$B$34,IF(AB$37&gt;AB$39,AA54+AB53*Constants!$B$34,AA54+AB$37*Constants!$B$34)))</f>
        <v>390</v>
      </c>
    </row>
    <row r="55" spans="3:28">
      <c r="C55" s="54" t="s">
        <v>82</v>
      </c>
      <c r="D55" s="60"/>
      <c r="E55" s="55" t="b">
        <f>IF(D56/$B$39&lt;Constants!$C$36,Constants!$B$36,IF(D56/$B$39&lt;Constants!$C$37,Constants!$B$37,IF(D56/$B$39&lt;Constants!$C$38,Constants!$B$38,IF(D56/$B$39&lt;Constants!$C$39,Constants!$B$39,IF(D56/$B$39&lt;Constants!$C$40,Constants!$B$40,IF(D56/$B$39&lt;Constants!$C$41,Constants!$B$41,IF(D56/$B$39&lt;Constants!$C$42,Constants!$B$42,IF(D56/$B$39&lt;Constants!$C$43,Constants!$B$43,IF(D56/$B$39&lt;Constants!$C$44,Constants!$B$44)))))))))</f>
        <v>0</v>
      </c>
      <c r="F55" s="55" t="b">
        <f>IF(E56/$B$39&lt;Constants!$C$36,Constants!$B$36,IF(E56/$B$39&lt;Constants!$C$37,Constants!$B$37,IF(E56/$B$39&lt;Constants!$C$38,Constants!$B$38,IF(E56/$B$39&lt;Constants!$C$39,Constants!$B$39,IF(E56/$B$39&lt;Constants!$C$40,Constants!$B$40,IF(E56/$B$39&lt;Constants!$C$41,Constants!$B$41,IF(E56/$B$39&lt;Constants!$C$42,Constants!$B$42,IF(E56/$B$39&lt;Constants!$C$43,Constants!$B$43,IF(E56/$B$39&lt;Constants!$C$44,Constants!$B$44)))))))))</f>
        <v>0</v>
      </c>
      <c r="G55" s="55" t="b">
        <f>IF(F56/$B$39&lt;Constants!$C$36,Constants!$B$36,IF(F56/$B$39&lt;Constants!$C$37,Constants!$B$37,IF(F56/$B$39&lt;Constants!$C$38,Constants!$B$38,IF(F56/$B$39&lt;Constants!$C$39,Constants!$B$39,IF(F56/$B$39&lt;Constants!$C$40,Constants!$B$40,IF(F56/$B$39&lt;Constants!$C$41,Constants!$B$41,IF(F56/$B$39&lt;Constants!$C$42,Constants!$B$42,IF(F56/$B$39&lt;Constants!$C$43,Constants!$B$43,IF(F56/$B$39&lt;Constants!$C$44,Constants!$B$44)))))))))</f>
        <v>0</v>
      </c>
      <c r="H55" s="55" t="b">
        <f>IF(G56/$B$39&lt;Constants!$C$36,Constants!$B$36,IF(G56/$B$39&lt;Constants!$C$37,Constants!$B$37,IF(G56/$B$39&lt;Constants!$C$38,Constants!$B$38,IF(G56/$B$39&lt;Constants!$C$39,Constants!$B$39,IF(G56/$B$39&lt;Constants!$C$40,Constants!$B$40,IF(G56/$B$39&lt;Constants!$C$41,Constants!$B$41,IF(G56/$B$39&lt;Constants!$C$42,Constants!$B$42,IF(G56/$B$39&lt;Constants!$C$43,Constants!$B$43,IF(G56/$B$39&lt;Constants!$C$44,Constants!$B$44)))))))))</f>
        <v>0</v>
      </c>
      <c r="I55" s="55" t="b">
        <f>IF(H56/$B$39&lt;Constants!$C$36,Constants!$B$36,IF(H56/$B$39&lt;Constants!$C$37,Constants!$B$37,IF(H56/$B$39&lt;Constants!$C$38,Constants!$B$38,IF(H56/$B$39&lt;Constants!$C$39,Constants!$B$39,IF(H56/$B$39&lt;Constants!$C$40,Constants!$B$40,IF(H56/$B$39&lt;Constants!$C$41,Constants!$B$41,IF(H56/$B$39&lt;Constants!$C$42,Constants!$B$42,IF(H56/$B$39&lt;Constants!$C$43,Constants!$B$43,IF(H56/$B$39&lt;Constants!$C$44,Constants!$B$44)))))))))</f>
        <v>0</v>
      </c>
      <c r="J55" s="55" t="b">
        <f>IF(I56/$B$39&lt;Constants!$C$36,Constants!$B$36,IF(I56/$B$39&lt;Constants!$C$37,Constants!$B$37,IF(I56/$B$39&lt;Constants!$C$38,Constants!$B$38,IF(I56/$B$39&lt;Constants!$C$39,Constants!$B$39,IF(I56/$B$39&lt;Constants!$C$40,Constants!$B$40,IF(I56/$B$39&lt;Constants!$C$41,Constants!$B$41,IF(I56/$B$39&lt;Constants!$C$42,Constants!$B$42,IF(I56/$B$39&lt;Constants!$C$43,Constants!$B$43,IF(I56/$B$39&lt;Constants!$C$44,Constants!$B$44)))))))))</f>
        <v>0</v>
      </c>
      <c r="K55" s="55" t="b">
        <f>IF(J56/$B$39&lt;Constants!$C$36,Constants!$B$36,IF(J56/$B$39&lt;Constants!$C$37,Constants!$B$37,IF(J56/$B$39&lt;Constants!$C$38,Constants!$B$38,IF(J56/$B$39&lt;Constants!$C$39,Constants!$B$39,IF(J56/$B$39&lt;Constants!$C$40,Constants!$B$40,IF(J56/$B$39&lt;Constants!$C$41,Constants!$B$41,IF(J56/$B$39&lt;Constants!$C$42,Constants!$B$42,IF(J56/$B$39&lt;Constants!$C$43,Constants!$B$43,IF(J56/$B$39&lt;Constants!$C$44,Constants!$B$44)))))))))</f>
        <v>0</v>
      </c>
      <c r="L55" s="55" t="b">
        <f>IF(K56/$B$39&lt;Constants!$C$36,Constants!$B$36,IF(K56/$B$39&lt;Constants!$C$37,Constants!$B$37,IF(K56/$B$39&lt;Constants!$C$38,Constants!$B$38,IF(K56/$B$39&lt;Constants!$C$39,Constants!$B$39,IF(K56/$B$39&lt;Constants!$C$40,Constants!$B$40,IF(K56/$B$39&lt;Constants!$C$41,Constants!$B$41,IF(K56/$B$39&lt;Constants!$C$42,Constants!$B$42,IF(K56/$B$39&lt;Constants!$C$43,Constants!$B$43,IF(K56/$B$39&lt;Constants!$C$44,Constants!$B$44)))))))))</f>
        <v>0</v>
      </c>
      <c r="M55" s="55" t="b">
        <f>IF(L56/$B$39&lt;Constants!$C$36,Constants!$B$36,IF(L56/$B$39&lt;Constants!$C$37,Constants!$B$37,IF(L56/$B$39&lt;Constants!$C$38,Constants!$B$38,IF(L56/$B$39&lt;Constants!$C$39,Constants!$B$39,IF(L56/$B$39&lt;Constants!$C$40,Constants!$B$40,IF(L56/$B$39&lt;Constants!$C$41,Constants!$B$41,IF(L56/$B$39&lt;Constants!$C$42,Constants!$B$42,IF(L56/$B$39&lt;Constants!$C$43,Constants!$B$43,IF(L56/$B$39&lt;Constants!$C$44,Constants!$B$44)))))))))</f>
        <v>0</v>
      </c>
      <c r="N55" s="55" t="b">
        <f>IF(M56/$B$39&lt;Constants!$C$36,Constants!$B$36,IF(M56/$B$39&lt;Constants!$C$37,Constants!$B$37,IF(M56/$B$39&lt;Constants!$C$38,Constants!$B$38,IF(M56/$B$39&lt;Constants!$C$39,Constants!$B$39,IF(M56/$B$39&lt;Constants!$C$40,Constants!$B$40,IF(M56/$B$39&lt;Constants!$C$41,Constants!$B$41,IF(M56/$B$39&lt;Constants!$C$42,Constants!$B$42,IF(M56/$B$39&lt;Constants!$C$43,Constants!$B$43,IF(M56/$B$39&lt;Constants!$C$44,Constants!$B$44)))))))))</f>
        <v>0</v>
      </c>
      <c r="O55" s="55" t="b">
        <f>IF(N56/$B$39&lt;Constants!$C$36,Constants!$B$36,IF(N56/$B$39&lt;Constants!$C$37,Constants!$B$37,IF(N56/$B$39&lt;Constants!$C$38,Constants!$B$38,IF(N56/$B$39&lt;Constants!$C$39,Constants!$B$39,IF(N56/$B$39&lt;Constants!$C$40,Constants!$B$40,IF(N56/$B$39&lt;Constants!$C$41,Constants!$B$41,IF(N56/$B$39&lt;Constants!$C$42,Constants!$B$42,IF(N56/$B$39&lt;Constants!$C$43,Constants!$B$43,IF(N56/$B$39&lt;Constants!$C$44,Constants!$B$44)))))))))</f>
        <v>0</v>
      </c>
      <c r="P55" s="55" t="b">
        <f>IF(O56/$B$39&lt;Constants!$C$36,Constants!$B$36,IF(O56/$B$39&lt;Constants!$C$37,Constants!$B$37,IF(O56/$B$39&lt;Constants!$C$38,Constants!$B$38,IF(O56/$B$39&lt;Constants!$C$39,Constants!$B$39,IF(O56/$B$39&lt;Constants!$C$40,Constants!$B$40,IF(O56/$B$39&lt;Constants!$C$41,Constants!$B$41,IF(O56/$B$39&lt;Constants!$C$42,Constants!$B$42,IF(O56/$B$39&lt;Constants!$C$43,Constants!$B$43,IF(O56/$B$39&lt;Constants!$C$44,Constants!$B$44)))))))))</f>
        <v>0</v>
      </c>
      <c r="Q55" s="55" t="b">
        <f>IF(P56/$B$39&lt;Constants!$C$36,Constants!$B$36,IF(P56/$B$39&lt;Constants!$C$37,Constants!$B$37,IF(P56/$B$39&lt;Constants!$C$38,Constants!$B$38,IF(P56/$B$39&lt;Constants!$C$39,Constants!$B$39,IF(P56/$B$39&lt;Constants!$C$40,Constants!$B$40,IF(P56/$B$39&lt;Constants!$C$41,Constants!$B$41,IF(P56/$B$39&lt;Constants!$C$42,Constants!$B$42,IF(P56/$B$39&lt;Constants!$C$43,Constants!$B$43,IF(P56/$B$39&lt;Constants!$C$44,Constants!$B$44)))))))))</f>
        <v>0</v>
      </c>
      <c r="R55" s="55" t="b">
        <f>IF(Q56/$B$39&lt;Constants!$C$36,Constants!$B$36,IF(Q56/$B$39&lt;Constants!$C$37,Constants!$B$37,IF(Q56/$B$39&lt;Constants!$C$38,Constants!$B$38,IF(Q56/$B$39&lt;Constants!$C$39,Constants!$B$39,IF(Q56/$B$39&lt;Constants!$C$40,Constants!$B$40,IF(Q56/$B$39&lt;Constants!$C$41,Constants!$B$41,IF(Q56/$B$39&lt;Constants!$C$42,Constants!$B$42,IF(Q56/$B$39&lt;Constants!$C$43,Constants!$B$43,IF(Q56/$B$39&lt;Constants!$C$44,Constants!$B$44)))))))))</f>
        <v>0</v>
      </c>
      <c r="S55" s="55" t="b">
        <f>IF(R56/$B$39&lt;Constants!$C$36,Constants!$B$36,IF(R56/$B$39&lt;Constants!$C$37,Constants!$B$37,IF(R56/$B$39&lt;Constants!$C$38,Constants!$B$38,IF(R56/$B$39&lt;Constants!$C$39,Constants!$B$39,IF(R56/$B$39&lt;Constants!$C$40,Constants!$B$40,IF(R56/$B$39&lt;Constants!$C$41,Constants!$B$41,IF(R56/$B$39&lt;Constants!$C$42,Constants!$B$42,IF(R56/$B$39&lt;Constants!$C$43,Constants!$B$43,IF(R56/$B$39&lt;Constants!$C$44,Constants!$B$44)))))))))</f>
        <v>0</v>
      </c>
      <c r="T55" s="55" t="b">
        <f>IF(S56/$B$39&lt;Constants!$C$36,Constants!$B$36,IF(S56/$B$39&lt;Constants!$C$37,Constants!$B$37,IF(S56/$B$39&lt;Constants!$C$38,Constants!$B$38,IF(S56/$B$39&lt;Constants!$C$39,Constants!$B$39,IF(S56/$B$39&lt;Constants!$C$40,Constants!$B$40,IF(S56/$B$39&lt;Constants!$C$41,Constants!$B$41,IF(S56/$B$39&lt;Constants!$C$42,Constants!$B$42,IF(S56/$B$39&lt;Constants!$C$43,Constants!$B$43,IF(S56/$B$39&lt;Constants!$C$44,Constants!$B$44)))))))))</f>
        <v>0</v>
      </c>
      <c r="U55" s="55" t="b">
        <f>IF(T56/$B$39&lt;Constants!$C$36,Constants!$B$36,IF(T56/$B$39&lt;Constants!$C$37,Constants!$B$37,IF(T56/$B$39&lt;Constants!$C$38,Constants!$B$38,IF(T56/$B$39&lt;Constants!$C$39,Constants!$B$39,IF(T56/$B$39&lt;Constants!$C$40,Constants!$B$40,IF(T56/$B$39&lt;Constants!$C$41,Constants!$B$41,IF(T56/$B$39&lt;Constants!$C$42,Constants!$B$42,IF(T56/$B$39&lt;Constants!$C$43,Constants!$B$43,IF(T56/$B$39&lt;Constants!$C$44,Constants!$B$44)))))))))</f>
        <v>0</v>
      </c>
      <c r="V55" s="55" t="b">
        <f>IF(U56/$B$39&lt;Constants!$C$36,Constants!$B$36,IF(U56/$B$39&lt;Constants!$C$37,Constants!$B$37,IF(U56/$B$39&lt;Constants!$C$38,Constants!$B$38,IF(U56/$B$39&lt;Constants!$C$39,Constants!$B$39,IF(U56/$B$39&lt;Constants!$C$40,Constants!$B$40,IF(U56/$B$39&lt;Constants!$C$41,Constants!$B$41,IF(U56/$B$39&lt;Constants!$C$42,Constants!$B$42,IF(U56/$B$39&lt;Constants!$C$43,Constants!$B$43,IF(U56/$B$39&lt;Constants!$C$44,Constants!$B$44)))))))))</f>
        <v>0</v>
      </c>
      <c r="W55" s="55" t="b">
        <f>IF(V56/$B$39&lt;Constants!$C$36,Constants!$B$36,IF(V56/$B$39&lt;Constants!$C$37,Constants!$B$37,IF(V56/$B$39&lt;Constants!$C$38,Constants!$B$38,IF(V56/$B$39&lt;Constants!$C$39,Constants!$B$39,IF(V56/$B$39&lt;Constants!$C$40,Constants!$B$40,IF(V56/$B$39&lt;Constants!$C$41,Constants!$B$41,IF(V56/$B$39&lt;Constants!$C$42,Constants!$B$42,IF(V56/$B$39&lt;Constants!$C$43,Constants!$B$43,IF(V56/$B$39&lt;Constants!$C$44,Constants!$B$44)))))))))</f>
        <v>0</v>
      </c>
      <c r="X55" s="55" t="b">
        <f>IF(W56/$B$39&lt;Constants!$C$36,Constants!$B$36,IF(W56/$B$39&lt;Constants!$C$37,Constants!$B$37,IF(W56/$B$39&lt;Constants!$C$38,Constants!$B$38,IF(W56/$B$39&lt;Constants!$C$39,Constants!$B$39,IF(W56/$B$39&lt;Constants!$C$40,Constants!$B$40,IF(W56/$B$39&lt;Constants!$C$41,Constants!$B$41,IF(W56/$B$39&lt;Constants!$C$42,Constants!$B$42,IF(W56/$B$39&lt;Constants!$C$43,Constants!$B$43,IF(W56/$B$39&lt;Constants!$C$44,Constants!$B$44)))))))))</f>
        <v>0</v>
      </c>
      <c r="Y55" s="55" t="b">
        <f>IF(X56/$B$39&lt;Constants!$C$36,Constants!$B$36,IF(X56/$B$39&lt;Constants!$C$37,Constants!$B$37,IF(X56/$B$39&lt;Constants!$C$38,Constants!$B$38,IF(X56/$B$39&lt;Constants!$C$39,Constants!$B$39,IF(X56/$B$39&lt;Constants!$C$40,Constants!$B$40,IF(X56/$B$39&lt;Constants!$C$41,Constants!$B$41,IF(X56/$B$39&lt;Constants!$C$42,Constants!$B$42,IF(X56/$B$39&lt;Constants!$C$43,Constants!$B$43,IF(X56/$B$39&lt;Constants!$C$44,Constants!$B$44)))))))))</f>
        <v>0</v>
      </c>
      <c r="Z55" s="55" t="b">
        <f>IF(Y56/$B$39&lt;Constants!$C$36,Constants!$B$36,IF(Y56/$B$39&lt;Constants!$C$37,Constants!$B$37,IF(Y56/$B$39&lt;Constants!$C$38,Constants!$B$38,IF(Y56/$B$39&lt;Constants!$C$39,Constants!$B$39,IF(Y56/$B$39&lt;Constants!$C$40,Constants!$B$40,IF(Y56/$B$39&lt;Constants!$C$41,Constants!$B$41,IF(Y56/$B$39&lt;Constants!$C$42,Constants!$B$42,IF(Y56/$B$39&lt;Constants!$C$43,Constants!$B$43,IF(Y56/$B$39&lt;Constants!$C$44,Constants!$B$44)))))))))</f>
        <v>0</v>
      </c>
      <c r="AA55" s="55" t="b">
        <f>IF(Z56/$B$39&lt;Constants!$C$36,Constants!$B$36,IF(Z56/$B$39&lt;Constants!$C$37,Constants!$B$37,IF(Z56/$B$39&lt;Constants!$C$38,Constants!$B$38,IF(Z56/$B$39&lt;Constants!$C$39,Constants!$B$39,IF(Z56/$B$39&lt;Constants!$C$40,Constants!$B$40,IF(Z56/$B$39&lt;Constants!$C$41,Constants!$B$41,IF(Z56/$B$39&lt;Constants!$C$42,Constants!$B$42,IF(Z56/$B$39&lt;Constants!$C$43,Constants!$B$43,IF(Z56/$B$39&lt;Constants!$C$44,Constants!$B$44)))))))))</f>
        <v>0</v>
      </c>
      <c r="AB55" s="55" t="b">
        <f>IF(AA56/$B$39&lt;Constants!$C$36,Constants!$B$36,IF(AA56/$B$39&lt;Constants!$C$37,Constants!$B$37,IF(AA56/$B$39&lt;Constants!$C$38,Constants!$B$38,IF(AA56/$B$39&lt;Constants!$C$39,Constants!$B$39,IF(AA56/$B$39&lt;Constants!$C$40,Constants!$B$40,IF(AA56/$B$39&lt;Constants!$C$41,Constants!$B$41,IF(AA56/$B$39&lt;Constants!$C$42,Constants!$B$42,IF(AA56/$B$39&lt;Constants!$C$43,Constants!$B$43,IF(AA56/$B$39&lt;Constants!$C$44,Constants!$B$44)))))))))</f>
        <v>0</v>
      </c>
    </row>
    <row r="56" spans="3:28">
      <c r="C56" s="60" t="s">
        <v>91</v>
      </c>
      <c r="D56" s="57">
        <f>AB54</f>
        <v>390</v>
      </c>
      <c r="E56" s="57">
        <f>IF(AND(D56+E$37&gt;$B$39,E$37&lt;E55),$B$39,IF(E$37&lt;0,D56+E$37/Constants!$B$34,IF(E$37&gt;E$39,D56+E55*Constants!$B$34,D56+E$37*Constants!$B$34)))</f>
        <v>390</v>
      </c>
      <c r="F56" s="57">
        <f>IF(AND(E56+F$37&gt;$B$39,F$37&lt;F55),$B$39,IF(F$37&lt;0,E56+F$37/Constants!$B$34,IF(F$37&gt;F$39,E56+F55*Constants!$B$34,E56+F$37*Constants!$B$34)))</f>
        <v>390</v>
      </c>
      <c r="G56" s="57">
        <f>IF(AND(F56+G$37&gt;$B$39,G$37&lt;G55),$B$39,IF(G$37&lt;0,F56+G$37/Constants!$B$34,IF(G$37&gt;G$39,F56+G55*Constants!$B$34,F56+G$37*Constants!$B$34)))</f>
        <v>390</v>
      </c>
      <c r="H56" s="57">
        <f>IF(AND(G56+H$37&gt;$B$39,H$37&lt;H55),$B$39,IF(H$37&lt;0,G56+H$37/Constants!$B$34,IF(H$37&gt;H$39,G56+H55*Constants!$B$34,G56+H$37*Constants!$B$34)))</f>
        <v>390</v>
      </c>
      <c r="I56" s="57">
        <f>IF(AND(H56+I$37&gt;$B$39,I$37&lt;I55),$B$39,IF(I$37&lt;0,H56+I$37/Constants!$B$34,IF(I$37&gt;I$39,H56+I55*Constants!$B$34,H56+I$37*Constants!$B$34)))</f>
        <v>390</v>
      </c>
      <c r="J56" s="57">
        <f>IF(AND(I56+J$37&gt;$B$39,J$37&lt;J55),$B$39,IF(J$37&lt;0,I56+J$37/Constants!$B$34,IF(J$37&gt;J$39,I56+J55*Constants!$B$34,I56+J$37*Constants!$B$34)))</f>
        <v>390</v>
      </c>
      <c r="K56" s="57">
        <f>IF(AND(J56+K$37&gt;$B$39,K$37&lt;K55),$B$39,IF(K$37&lt;0,J56+K$37/Constants!$B$34,IF(K$37&gt;K$39,J56+K55*Constants!$B$34,J56+K$37*Constants!$B$34)))</f>
        <v>390</v>
      </c>
      <c r="L56" s="57">
        <f>IF(AND(K56+L$37&gt;$B$39,L$37&lt;L55),$B$39,IF(L$37&lt;0,K56+L$37/Constants!$B$34,IF(L$37&gt;L$39,K56+L55*Constants!$B$34,K56+L$37*Constants!$B$34)))</f>
        <v>390</v>
      </c>
      <c r="M56" s="57">
        <f>IF(AND(L56+M$37&gt;$B$39,M$37&lt;M55),$B$39,IF(M$37&lt;0,L56+M$37/Constants!$B$34,IF(M$37&gt;M$39,L56+M55*Constants!$B$34,L56+M$37*Constants!$B$34)))</f>
        <v>390</v>
      </c>
      <c r="N56" s="57">
        <f>IF(AND(M56+N$37&gt;$B$39,N$37&lt;N55),$B$39,IF(N$37&lt;0,M56+N$37/Constants!$B$34,IF(N$37&gt;N$39,M56+N55*Constants!$B$34,M56+N$37*Constants!$B$34)))</f>
        <v>390</v>
      </c>
      <c r="O56" s="57">
        <f>IF(AND(N56+O$37&gt;$B$39,O$37&lt;O55),$B$39,IF(O$37&lt;0,N56+O$37/Constants!$B$34,IF(O$37&gt;O$39,N56+O55*Constants!$B$34,N56+O$37*Constants!$B$34)))</f>
        <v>390</v>
      </c>
      <c r="P56" s="57">
        <f>IF(AND(O56+P$37&gt;$B$39,P$37&lt;P55),$B$39,IF(P$37&lt;0,O56+P$37/Constants!$B$34,IF(P$37&gt;P$39,O56+P55*Constants!$B$34,O56+P$37*Constants!$B$34)))</f>
        <v>390</v>
      </c>
      <c r="Q56" s="57">
        <f>IF(AND(P56+Q$37&gt;$B$39,Q$37&lt;Q55),$B$39,IF(Q$37&lt;0,P56+Q$37/Constants!$B$34,IF(Q$37&gt;Q$39,P56+Q55*Constants!$B$34,P56+Q$37*Constants!$B$34)))</f>
        <v>390</v>
      </c>
      <c r="R56" s="57">
        <f>IF(AND(Q56+R$37&gt;$B$39,R$37&lt;R55),$B$39,IF(R$37&lt;0,Q56+R$37/Constants!$B$34,IF(R$37&gt;R$39,Q56+R55*Constants!$B$34,Q56+R$37*Constants!$B$34)))</f>
        <v>390</v>
      </c>
      <c r="S56" s="57">
        <f>IF(AND(R56+S$37&gt;$B$39,S$37&lt;S55),$B$39,IF(S$37&lt;0,R56+S$37/Constants!$B$34,IF(S$37&gt;S$39,R56+S55*Constants!$B$34,R56+S$37*Constants!$B$34)))</f>
        <v>390</v>
      </c>
      <c r="T56" s="57">
        <f>IF(AND(S56+T$37&gt;$B$39,T$37&lt;T55),$B$39,IF(T$37&lt;0,S56+T$37/Constants!$B$34,IF(T$37&gt;T$39,S56+T55*Constants!$B$34,S56+T$37*Constants!$B$34)))</f>
        <v>390</v>
      </c>
      <c r="U56" s="57">
        <f>IF(AND(T56+U$37&gt;$B$39,U$37&lt;U55),$B$39,IF(U$37&lt;0,T56+U$37/Constants!$B$34,IF(U$37&gt;U$39,T56+U55*Constants!$B$34,T56+U$37*Constants!$B$34)))</f>
        <v>390</v>
      </c>
      <c r="V56" s="57">
        <f>IF(AND(U56+V$37&gt;$B$39,V$37&lt;V55),$B$39,IF(V$37&lt;0,U56+V$37/Constants!$B$34,IF(V$37&gt;V$39,U56+V55*Constants!$B$34,U56+V$37*Constants!$B$34)))</f>
        <v>390</v>
      </c>
      <c r="W56" s="57">
        <f>IF(AND(V56+W$37&gt;$B$39,W$37&lt;W55),$B$39,IF(W$37&lt;0,V56+W$37/Constants!$B$34,IF(W$37&gt;W$39,V56+W55*Constants!$B$34,V56+W$37*Constants!$B$34)))</f>
        <v>390</v>
      </c>
      <c r="X56" s="57">
        <f>IF(AND(W56+X$37&gt;$B$39,X$37&lt;X55),$B$39,IF(X$37&lt;0,W56+X$37/Constants!$B$34,IF(X$37&gt;X$39,W56+X55*Constants!$B$34,W56+X$37*Constants!$B$34)))</f>
        <v>390</v>
      </c>
      <c r="Y56" s="57">
        <f>IF(AND(X56+Y$37&gt;$B$39,Y$37&lt;Y55),$B$39,IF(Y$37&lt;0,X56+Y$37/Constants!$B$34,IF(Y$37&gt;Y$39,X56+Y55*Constants!$B$34,X56+Y$37*Constants!$B$34)))</f>
        <v>390</v>
      </c>
      <c r="Z56" s="57">
        <f>IF(AND(Y56+Z$37&gt;$B$39,Z$37&lt;Z55),$B$39,IF(Z$37&lt;0,Y56+Z$37/Constants!$B$34,IF(Z$37&gt;Z$39,Y56+Z55*Constants!$B$34,Y56+Z$37*Constants!$B$34)))</f>
        <v>390</v>
      </c>
      <c r="AA56" s="57">
        <f>IF(AND(Z56+AA$37&gt;$B$39,AA$37&lt;AA55),$B$39,IF(AA$37&lt;0,Z56+AA$37/Constants!$B$34,IF(AA$37&gt;AA$39,Z56+AA55*Constants!$B$34,Z56+AA$37*Constants!$B$34)))</f>
        <v>390</v>
      </c>
      <c r="AB56" s="57">
        <f>IF(AND(AA56+AB$37&gt;$B$39,AB$37&lt;AB55),$B$39,IF(AB$37&lt;0,AA56+AB$37/Constants!$B$34,IF(AB$37&gt;AB$39,AA56+AB55*Constants!$B$34,AA56+AB$37*Constants!$B$34)))</f>
        <v>390</v>
      </c>
    </row>
    <row r="57" spans="3:28">
      <c r="C57" s="54" t="s">
        <v>82</v>
      </c>
      <c r="D57" s="60"/>
      <c r="E57" s="55" t="b">
        <f>IF(D58/$B$39&lt;Constants!$C$36,Constants!$B$36,IF(D58/$B$39&lt;Constants!$C$37,Constants!$B$37,IF(D58/$B$39&lt;Constants!$C$38,Constants!$B$38,IF(D58/$B$39&lt;Constants!$C$39,Constants!$B$39,IF(D58/$B$39&lt;Constants!$C$40,Constants!$B$40,IF(D58/$B$39&lt;Constants!$C$41,Constants!$B$41,IF(D58/$B$39&lt;Constants!$C$42,Constants!$B$42,IF(D58/$B$39&lt;Constants!$C$43,Constants!$B$43,IF(D58/$B$39&lt;Constants!$C$44,Constants!$B$44)))))))))</f>
        <v>0</v>
      </c>
      <c r="F57" s="55" t="b">
        <f>IF(E58/$B$39&lt;Constants!$C$36,Constants!$B$36,IF(E58/$B$39&lt;Constants!$C$37,Constants!$B$37,IF(E58/$B$39&lt;Constants!$C$38,Constants!$B$38,IF(E58/$B$39&lt;Constants!$C$39,Constants!$B$39,IF(E58/$B$39&lt;Constants!$C$40,Constants!$B$40,IF(E58/$B$39&lt;Constants!$C$41,Constants!$B$41,IF(E58/$B$39&lt;Constants!$C$42,Constants!$B$42,IF(E58/$B$39&lt;Constants!$C$43,Constants!$B$43,IF(E58/$B$39&lt;Constants!$C$44,Constants!$B$44)))))))))</f>
        <v>0</v>
      </c>
      <c r="G57" s="55" t="b">
        <f>IF(F58/$B$39&lt;Constants!$C$36,Constants!$B$36,IF(F58/$B$39&lt;Constants!$C$37,Constants!$B$37,IF(F58/$B$39&lt;Constants!$C$38,Constants!$B$38,IF(F58/$B$39&lt;Constants!$C$39,Constants!$B$39,IF(F58/$B$39&lt;Constants!$C$40,Constants!$B$40,IF(F58/$B$39&lt;Constants!$C$41,Constants!$B$41,IF(F58/$B$39&lt;Constants!$C$42,Constants!$B$42,IF(F58/$B$39&lt;Constants!$C$43,Constants!$B$43,IF(F58/$B$39&lt;Constants!$C$44,Constants!$B$44)))))))))</f>
        <v>0</v>
      </c>
      <c r="H57" s="55" t="b">
        <f>IF(G58/$B$39&lt;Constants!$C$36,Constants!$B$36,IF(G58/$B$39&lt;Constants!$C$37,Constants!$B$37,IF(G58/$B$39&lt;Constants!$C$38,Constants!$B$38,IF(G58/$B$39&lt;Constants!$C$39,Constants!$B$39,IF(G58/$B$39&lt;Constants!$C$40,Constants!$B$40,IF(G58/$B$39&lt;Constants!$C$41,Constants!$B$41,IF(G58/$B$39&lt;Constants!$C$42,Constants!$B$42,IF(G58/$B$39&lt;Constants!$C$43,Constants!$B$43,IF(G58/$B$39&lt;Constants!$C$44,Constants!$B$44)))))))))</f>
        <v>0</v>
      </c>
      <c r="I57" s="55" t="b">
        <f>IF(H58/$B$39&lt;Constants!$C$36,Constants!$B$36,IF(H58/$B$39&lt;Constants!$C$37,Constants!$B$37,IF(H58/$B$39&lt;Constants!$C$38,Constants!$B$38,IF(H58/$B$39&lt;Constants!$C$39,Constants!$B$39,IF(H58/$B$39&lt;Constants!$C$40,Constants!$B$40,IF(H58/$B$39&lt;Constants!$C$41,Constants!$B$41,IF(H58/$B$39&lt;Constants!$C$42,Constants!$B$42,IF(H58/$B$39&lt;Constants!$C$43,Constants!$B$43,IF(H58/$B$39&lt;Constants!$C$44,Constants!$B$44)))))))))</f>
        <v>0</v>
      </c>
      <c r="J57" s="55" t="b">
        <f>IF(I58/$B$39&lt;Constants!$C$36,Constants!$B$36,IF(I58/$B$39&lt;Constants!$C$37,Constants!$B$37,IF(I58/$B$39&lt;Constants!$C$38,Constants!$B$38,IF(I58/$B$39&lt;Constants!$C$39,Constants!$B$39,IF(I58/$B$39&lt;Constants!$C$40,Constants!$B$40,IF(I58/$B$39&lt;Constants!$C$41,Constants!$B$41,IF(I58/$B$39&lt;Constants!$C$42,Constants!$B$42,IF(I58/$B$39&lt;Constants!$C$43,Constants!$B$43,IF(I58/$B$39&lt;Constants!$C$44,Constants!$B$44)))))))))</f>
        <v>0</v>
      </c>
      <c r="K57" s="55" t="b">
        <f>IF(J58/$B$39&lt;Constants!$C$36,Constants!$B$36,IF(J58/$B$39&lt;Constants!$C$37,Constants!$B$37,IF(J58/$B$39&lt;Constants!$C$38,Constants!$B$38,IF(J58/$B$39&lt;Constants!$C$39,Constants!$B$39,IF(J58/$B$39&lt;Constants!$C$40,Constants!$B$40,IF(J58/$B$39&lt;Constants!$C$41,Constants!$B$41,IF(J58/$B$39&lt;Constants!$C$42,Constants!$B$42,IF(J58/$B$39&lt;Constants!$C$43,Constants!$B$43,IF(J58/$B$39&lt;Constants!$C$44,Constants!$B$44)))))))))</f>
        <v>0</v>
      </c>
      <c r="L57" s="55" t="b">
        <f>IF(K58/$B$39&lt;Constants!$C$36,Constants!$B$36,IF(K58/$B$39&lt;Constants!$C$37,Constants!$B$37,IF(K58/$B$39&lt;Constants!$C$38,Constants!$B$38,IF(K58/$B$39&lt;Constants!$C$39,Constants!$B$39,IF(K58/$B$39&lt;Constants!$C$40,Constants!$B$40,IF(K58/$B$39&lt;Constants!$C$41,Constants!$B$41,IF(K58/$B$39&lt;Constants!$C$42,Constants!$B$42,IF(K58/$B$39&lt;Constants!$C$43,Constants!$B$43,IF(K58/$B$39&lt;Constants!$C$44,Constants!$B$44)))))))))</f>
        <v>0</v>
      </c>
      <c r="M57" s="55" t="b">
        <f>IF(L58/$B$39&lt;Constants!$C$36,Constants!$B$36,IF(L58/$B$39&lt;Constants!$C$37,Constants!$B$37,IF(L58/$B$39&lt;Constants!$C$38,Constants!$B$38,IF(L58/$B$39&lt;Constants!$C$39,Constants!$B$39,IF(L58/$B$39&lt;Constants!$C$40,Constants!$B$40,IF(L58/$B$39&lt;Constants!$C$41,Constants!$B$41,IF(L58/$B$39&lt;Constants!$C$42,Constants!$B$42,IF(L58/$B$39&lt;Constants!$C$43,Constants!$B$43,IF(L58/$B$39&lt;Constants!$C$44,Constants!$B$44)))))))))</f>
        <v>0</v>
      </c>
      <c r="N57" s="55" t="b">
        <f>IF(M58/$B$39&lt;Constants!$C$36,Constants!$B$36,IF(M58/$B$39&lt;Constants!$C$37,Constants!$B$37,IF(M58/$B$39&lt;Constants!$C$38,Constants!$B$38,IF(M58/$B$39&lt;Constants!$C$39,Constants!$B$39,IF(M58/$B$39&lt;Constants!$C$40,Constants!$B$40,IF(M58/$B$39&lt;Constants!$C$41,Constants!$B$41,IF(M58/$B$39&lt;Constants!$C$42,Constants!$B$42,IF(M58/$B$39&lt;Constants!$C$43,Constants!$B$43,IF(M58/$B$39&lt;Constants!$C$44,Constants!$B$44)))))))))</f>
        <v>0</v>
      </c>
      <c r="O57" s="55" t="b">
        <f>IF(N58/$B$39&lt;Constants!$C$36,Constants!$B$36,IF(N58/$B$39&lt;Constants!$C$37,Constants!$B$37,IF(N58/$B$39&lt;Constants!$C$38,Constants!$B$38,IF(N58/$B$39&lt;Constants!$C$39,Constants!$B$39,IF(N58/$B$39&lt;Constants!$C$40,Constants!$B$40,IF(N58/$B$39&lt;Constants!$C$41,Constants!$B$41,IF(N58/$B$39&lt;Constants!$C$42,Constants!$B$42,IF(N58/$B$39&lt;Constants!$C$43,Constants!$B$43,IF(N58/$B$39&lt;Constants!$C$44,Constants!$B$44)))))))))</f>
        <v>0</v>
      </c>
      <c r="P57" s="55" t="b">
        <f>IF(O58/$B$39&lt;Constants!$C$36,Constants!$B$36,IF(O58/$B$39&lt;Constants!$C$37,Constants!$B$37,IF(O58/$B$39&lt;Constants!$C$38,Constants!$B$38,IF(O58/$B$39&lt;Constants!$C$39,Constants!$B$39,IF(O58/$B$39&lt;Constants!$C$40,Constants!$B$40,IF(O58/$B$39&lt;Constants!$C$41,Constants!$B$41,IF(O58/$B$39&lt;Constants!$C$42,Constants!$B$42,IF(O58/$B$39&lt;Constants!$C$43,Constants!$B$43,IF(O58/$B$39&lt;Constants!$C$44,Constants!$B$44)))))))))</f>
        <v>0</v>
      </c>
      <c r="Q57" s="55" t="b">
        <f>IF(P58/$B$39&lt;Constants!$C$36,Constants!$B$36,IF(P58/$B$39&lt;Constants!$C$37,Constants!$B$37,IF(P58/$B$39&lt;Constants!$C$38,Constants!$B$38,IF(P58/$B$39&lt;Constants!$C$39,Constants!$B$39,IF(P58/$B$39&lt;Constants!$C$40,Constants!$B$40,IF(P58/$B$39&lt;Constants!$C$41,Constants!$B$41,IF(P58/$B$39&lt;Constants!$C$42,Constants!$B$42,IF(P58/$B$39&lt;Constants!$C$43,Constants!$B$43,IF(P58/$B$39&lt;Constants!$C$44,Constants!$B$44)))))))))</f>
        <v>0</v>
      </c>
      <c r="R57" s="55" t="b">
        <f>IF(Q58/$B$39&lt;Constants!$C$36,Constants!$B$36,IF(Q58/$B$39&lt;Constants!$C$37,Constants!$B$37,IF(Q58/$B$39&lt;Constants!$C$38,Constants!$B$38,IF(Q58/$B$39&lt;Constants!$C$39,Constants!$B$39,IF(Q58/$B$39&lt;Constants!$C$40,Constants!$B$40,IF(Q58/$B$39&lt;Constants!$C$41,Constants!$B$41,IF(Q58/$B$39&lt;Constants!$C$42,Constants!$B$42,IF(Q58/$B$39&lt;Constants!$C$43,Constants!$B$43,IF(Q58/$B$39&lt;Constants!$C$44,Constants!$B$44)))))))))</f>
        <v>0</v>
      </c>
      <c r="S57" s="55" t="b">
        <f>IF(R58/$B$39&lt;Constants!$C$36,Constants!$B$36,IF(R58/$B$39&lt;Constants!$C$37,Constants!$B$37,IF(R58/$B$39&lt;Constants!$C$38,Constants!$B$38,IF(R58/$B$39&lt;Constants!$C$39,Constants!$B$39,IF(R58/$B$39&lt;Constants!$C$40,Constants!$B$40,IF(R58/$B$39&lt;Constants!$C$41,Constants!$B$41,IF(R58/$B$39&lt;Constants!$C$42,Constants!$B$42,IF(R58/$B$39&lt;Constants!$C$43,Constants!$B$43,IF(R58/$B$39&lt;Constants!$C$44,Constants!$B$44)))))))))</f>
        <v>0</v>
      </c>
      <c r="T57" s="55" t="b">
        <f>IF(S58/$B$39&lt;Constants!$C$36,Constants!$B$36,IF(S58/$B$39&lt;Constants!$C$37,Constants!$B$37,IF(S58/$B$39&lt;Constants!$C$38,Constants!$B$38,IF(S58/$B$39&lt;Constants!$C$39,Constants!$B$39,IF(S58/$B$39&lt;Constants!$C$40,Constants!$B$40,IF(S58/$B$39&lt;Constants!$C$41,Constants!$B$41,IF(S58/$B$39&lt;Constants!$C$42,Constants!$B$42,IF(S58/$B$39&lt;Constants!$C$43,Constants!$B$43,IF(S58/$B$39&lt;Constants!$C$44,Constants!$B$44)))))))))</f>
        <v>0</v>
      </c>
      <c r="U57" s="55" t="b">
        <f>IF(T58/$B$39&lt;Constants!$C$36,Constants!$B$36,IF(T58/$B$39&lt;Constants!$C$37,Constants!$B$37,IF(T58/$B$39&lt;Constants!$C$38,Constants!$B$38,IF(T58/$B$39&lt;Constants!$C$39,Constants!$B$39,IF(T58/$B$39&lt;Constants!$C$40,Constants!$B$40,IF(T58/$B$39&lt;Constants!$C$41,Constants!$B$41,IF(T58/$B$39&lt;Constants!$C$42,Constants!$B$42,IF(T58/$B$39&lt;Constants!$C$43,Constants!$B$43,IF(T58/$B$39&lt;Constants!$C$44,Constants!$B$44)))))))))</f>
        <v>0</v>
      </c>
      <c r="V57" s="55" t="b">
        <f>IF(U58/$B$39&lt;Constants!$C$36,Constants!$B$36,IF(U58/$B$39&lt;Constants!$C$37,Constants!$B$37,IF(U58/$B$39&lt;Constants!$C$38,Constants!$B$38,IF(U58/$B$39&lt;Constants!$C$39,Constants!$B$39,IF(U58/$B$39&lt;Constants!$C$40,Constants!$B$40,IF(U58/$B$39&lt;Constants!$C$41,Constants!$B$41,IF(U58/$B$39&lt;Constants!$C$42,Constants!$B$42,IF(U58/$B$39&lt;Constants!$C$43,Constants!$B$43,IF(U58/$B$39&lt;Constants!$C$44,Constants!$B$44)))))))))</f>
        <v>0</v>
      </c>
      <c r="W57" s="55" t="b">
        <f>IF(V58/$B$39&lt;Constants!$C$36,Constants!$B$36,IF(V58/$B$39&lt;Constants!$C$37,Constants!$B$37,IF(V58/$B$39&lt;Constants!$C$38,Constants!$B$38,IF(V58/$B$39&lt;Constants!$C$39,Constants!$B$39,IF(V58/$B$39&lt;Constants!$C$40,Constants!$B$40,IF(V58/$B$39&lt;Constants!$C$41,Constants!$B$41,IF(V58/$B$39&lt;Constants!$C$42,Constants!$B$42,IF(V58/$B$39&lt;Constants!$C$43,Constants!$B$43,IF(V58/$B$39&lt;Constants!$C$44,Constants!$B$44)))))))))</f>
        <v>0</v>
      </c>
      <c r="X57" s="55" t="b">
        <f>IF(W58/$B$39&lt;Constants!$C$36,Constants!$B$36,IF(W58/$B$39&lt;Constants!$C$37,Constants!$B$37,IF(W58/$B$39&lt;Constants!$C$38,Constants!$B$38,IF(W58/$B$39&lt;Constants!$C$39,Constants!$B$39,IF(W58/$B$39&lt;Constants!$C$40,Constants!$B$40,IF(W58/$B$39&lt;Constants!$C$41,Constants!$B$41,IF(W58/$B$39&lt;Constants!$C$42,Constants!$B$42,IF(W58/$B$39&lt;Constants!$C$43,Constants!$B$43,IF(W58/$B$39&lt;Constants!$C$44,Constants!$B$44)))))))))</f>
        <v>0</v>
      </c>
      <c r="Y57" s="55" t="b">
        <f>IF(X58/$B$39&lt;Constants!$C$36,Constants!$B$36,IF(X58/$B$39&lt;Constants!$C$37,Constants!$B$37,IF(X58/$B$39&lt;Constants!$C$38,Constants!$B$38,IF(X58/$B$39&lt;Constants!$C$39,Constants!$B$39,IF(X58/$B$39&lt;Constants!$C$40,Constants!$B$40,IF(X58/$B$39&lt;Constants!$C$41,Constants!$B$41,IF(X58/$B$39&lt;Constants!$C$42,Constants!$B$42,IF(X58/$B$39&lt;Constants!$C$43,Constants!$B$43,IF(X58/$B$39&lt;Constants!$C$44,Constants!$B$44)))))))))</f>
        <v>0</v>
      </c>
      <c r="Z57" s="55" t="b">
        <f>IF(Y58/$B$39&lt;Constants!$C$36,Constants!$B$36,IF(Y58/$B$39&lt;Constants!$C$37,Constants!$B$37,IF(Y58/$B$39&lt;Constants!$C$38,Constants!$B$38,IF(Y58/$B$39&lt;Constants!$C$39,Constants!$B$39,IF(Y58/$B$39&lt;Constants!$C$40,Constants!$B$40,IF(Y58/$B$39&lt;Constants!$C$41,Constants!$B$41,IF(Y58/$B$39&lt;Constants!$C$42,Constants!$B$42,IF(Y58/$B$39&lt;Constants!$C$43,Constants!$B$43,IF(Y58/$B$39&lt;Constants!$C$44,Constants!$B$44)))))))))</f>
        <v>0</v>
      </c>
      <c r="AA57" s="55" t="b">
        <f>IF(Z58/$B$39&lt;Constants!$C$36,Constants!$B$36,IF(Z58/$B$39&lt;Constants!$C$37,Constants!$B$37,IF(Z58/$B$39&lt;Constants!$C$38,Constants!$B$38,IF(Z58/$B$39&lt;Constants!$C$39,Constants!$B$39,IF(Z58/$B$39&lt;Constants!$C$40,Constants!$B$40,IF(Z58/$B$39&lt;Constants!$C$41,Constants!$B$41,IF(Z58/$B$39&lt;Constants!$C$42,Constants!$B$42,IF(Z58/$B$39&lt;Constants!$C$43,Constants!$B$43,IF(Z58/$B$39&lt;Constants!$C$44,Constants!$B$44)))))))))</f>
        <v>0</v>
      </c>
      <c r="AB57" s="55" t="b">
        <f>IF(AA58/$B$39&lt;Constants!$C$36,Constants!$B$36,IF(AA58/$B$39&lt;Constants!$C$37,Constants!$B$37,IF(AA58/$B$39&lt;Constants!$C$38,Constants!$B$38,IF(AA58/$B$39&lt;Constants!$C$39,Constants!$B$39,IF(AA58/$B$39&lt;Constants!$C$40,Constants!$B$40,IF(AA58/$B$39&lt;Constants!$C$41,Constants!$B$41,IF(AA58/$B$39&lt;Constants!$C$42,Constants!$B$42,IF(AA58/$B$39&lt;Constants!$C$43,Constants!$B$43,IF(AA58/$B$39&lt;Constants!$C$44,Constants!$B$44)))))))))</f>
        <v>0</v>
      </c>
    </row>
    <row r="58" spans="3:28">
      <c r="C58" s="60" t="s">
        <v>92</v>
      </c>
      <c r="D58" s="57">
        <f>AB56</f>
        <v>390</v>
      </c>
      <c r="E58" s="57">
        <f>IF(AND(D58+E$37&gt;$B$39,E$37&lt;E57),$B$39,IF(E$37&lt;0,D58+E$37/Constants!$B$34,IF(E$37&gt;E$39,D58+E57*Constants!$B$34,D58+E$37*Constants!$B$34)))</f>
        <v>390</v>
      </c>
      <c r="F58" s="57">
        <f>IF(AND(E58+F$37&gt;$B$39,F$37&lt;F57),$B$39,IF(F$37&lt;0,E58+F$37/Constants!$B$34,IF(F$37&gt;F$39,E58+F57*Constants!$B$34,E58+F$37*Constants!$B$34)))</f>
        <v>390</v>
      </c>
      <c r="G58" s="57">
        <f>IF(AND(F58+G$37&gt;$B$39,G$37&lt;G57),$B$39,IF(G$37&lt;0,F58+G$37/Constants!$B$34,IF(G$37&gt;G$39,F58+G57*Constants!$B$34,F58+G$37*Constants!$B$34)))</f>
        <v>390</v>
      </c>
      <c r="H58" s="57">
        <f>IF(AND(G58+H$37&gt;$B$39,H$37&lt;H57),$B$39,IF(H$37&lt;0,G58+H$37/Constants!$B$34,IF(H$37&gt;H$39,G58+H57*Constants!$B$34,G58+H$37*Constants!$B$34)))</f>
        <v>390</v>
      </c>
      <c r="I58" s="57">
        <f>IF(AND(H58+I$37&gt;$B$39,I$37&lt;I57),$B$39,IF(I$37&lt;0,H58+I$37/Constants!$B$34,IF(I$37&gt;I$39,H58+I57*Constants!$B$34,H58+I$37*Constants!$B$34)))</f>
        <v>390</v>
      </c>
      <c r="J58" s="57">
        <f>IF(AND(I58+J$37&gt;$B$39,J$37&lt;J57),$B$39,IF(J$37&lt;0,I58+J$37/Constants!$B$34,IF(J$37&gt;J$39,I58+J57*Constants!$B$34,I58+J$37*Constants!$B$34)))</f>
        <v>390</v>
      </c>
      <c r="K58" s="57">
        <f>IF(AND(J58+K$37&gt;$B$39,K$37&lt;K57),$B$39,IF(K$37&lt;0,J58+K$37/Constants!$B$34,IF(K$37&gt;K$39,J58+K57*Constants!$B$34,J58+K$37*Constants!$B$34)))</f>
        <v>390</v>
      </c>
      <c r="L58" s="57">
        <f>IF(AND(K58+L$37&gt;$B$39,L$37&lt;L57),$B$39,IF(L$37&lt;0,K58+L$37/Constants!$B$34,IF(L$37&gt;L$39,K58+L57*Constants!$B$34,K58+L$37*Constants!$B$34)))</f>
        <v>390</v>
      </c>
      <c r="M58" s="57">
        <f>IF(AND(L58+M$37&gt;$B$39,M$37&lt;M57),$B$39,IF(M$37&lt;0,L58+M$37/Constants!$B$34,IF(M$37&gt;M$39,L58+M57*Constants!$B$34,L58+M$37*Constants!$B$34)))</f>
        <v>390</v>
      </c>
      <c r="N58" s="57">
        <f>IF(AND(M58+N$37&gt;$B$39,N$37&lt;N57),$B$39,IF(N$37&lt;0,M58+N$37/Constants!$B$34,IF(N$37&gt;N$39,M58+N57*Constants!$B$34,M58+N$37*Constants!$B$34)))</f>
        <v>390</v>
      </c>
      <c r="O58" s="57">
        <f>IF(AND(N58+O$37&gt;$B$39,O$37&lt;O57),$B$39,IF(O$37&lt;0,N58+O$37/Constants!$B$34,IF(O$37&gt;O$39,N58+O57*Constants!$B$34,N58+O$37*Constants!$B$34)))</f>
        <v>390</v>
      </c>
      <c r="P58" s="57">
        <f>IF(AND(O58+P$37&gt;$B$39,P$37&lt;P57),$B$39,IF(P$37&lt;0,O58+P$37/Constants!$B$34,IF(P$37&gt;P$39,O58+P57*Constants!$B$34,O58+P$37*Constants!$B$34)))</f>
        <v>390</v>
      </c>
      <c r="Q58" s="57">
        <f>IF(AND(P58+Q$37&gt;$B$39,Q$37&lt;Q57),$B$39,IF(Q$37&lt;0,P58+Q$37/Constants!$B$34,IF(Q$37&gt;Q$39,P58+Q57*Constants!$B$34,P58+Q$37*Constants!$B$34)))</f>
        <v>390</v>
      </c>
      <c r="R58" s="57">
        <f>IF(AND(Q58+R$37&gt;$B$39,R$37&lt;R57),$B$39,IF(R$37&lt;0,Q58+R$37/Constants!$B$34,IF(R$37&gt;R$39,Q58+R57*Constants!$B$34,Q58+R$37*Constants!$B$34)))</f>
        <v>390</v>
      </c>
      <c r="S58" s="57">
        <f>IF(AND(R58+S$37&gt;$B$39,S$37&lt;S57),$B$39,IF(S$37&lt;0,R58+S$37/Constants!$B$34,IF(S$37&gt;S$39,R58+S57*Constants!$B$34,R58+S$37*Constants!$B$34)))</f>
        <v>390</v>
      </c>
      <c r="T58" s="57">
        <f>IF(AND(S58+T$37&gt;$B$39,T$37&lt;T57),$B$39,IF(T$37&lt;0,S58+T$37/Constants!$B$34,IF(T$37&gt;T$39,S58+T57*Constants!$B$34,S58+T$37*Constants!$B$34)))</f>
        <v>390</v>
      </c>
      <c r="U58" s="57">
        <f>IF(AND(T58+U$37&gt;$B$39,U$37&lt;U57),$B$39,IF(U$37&lt;0,T58+U$37/Constants!$B$34,IF(U$37&gt;U$39,T58+U57*Constants!$B$34,T58+U$37*Constants!$B$34)))</f>
        <v>390</v>
      </c>
      <c r="V58" s="57">
        <f>IF(AND(U58+V$37&gt;$B$39,V$37&lt;V57),$B$39,IF(V$37&lt;0,U58+V$37/Constants!$B$34,IF(V$37&gt;V$39,U58+V57*Constants!$B$34,U58+V$37*Constants!$B$34)))</f>
        <v>390</v>
      </c>
      <c r="W58" s="57">
        <f>IF(AND(V58+W$37&gt;$B$39,W$37&lt;W57),$B$39,IF(W$37&lt;0,V58+W$37/Constants!$B$34,IF(W$37&gt;W$39,V58+W57*Constants!$B$34,V58+W$37*Constants!$B$34)))</f>
        <v>390</v>
      </c>
      <c r="X58" s="57">
        <f>IF(AND(W58+X$37&gt;$B$39,X$37&lt;X57),$B$39,IF(X$37&lt;0,W58+X$37/Constants!$B$34,IF(X$37&gt;X$39,W58+X57*Constants!$B$34,W58+X$37*Constants!$B$34)))</f>
        <v>390</v>
      </c>
      <c r="Y58" s="57">
        <f>IF(AND(X58+Y$37&gt;$B$39,Y$37&lt;Y57),$B$39,IF(Y$37&lt;0,X58+Y$37/Constants!$B$34,IF(Y$37&gt;Y$39,X58+Y57*Constants!$B$34,X58+Y$37*Constants!$B$34)))</f>
        <v>390</v>
      </c>
      <c r="Z58" s="57">
        <f>IF(AND(Y58+Z$37&gt;$B$39,Z$37&lt;Z57),$B$39,IF(Z$37&lt;0,Y58+Z$37/Constants!$B$34,IF(Z$37&gt;Z$39,Y58+Z57*Constants!$B$34,Y58+Z$37*Constants!$B$34)))</f>
        <v>390</v>
      </c>
      <c r="AA58" s="57">
        <f>IF(AND(Z58+AA$37&gt;$B$39,AA$37&lt;AA57),$B$39,IF(AA$37&lt;0,Z58+AA$37/Constants!$B$34,IF(AA$37&gt;AA$39,Z58+AA57*Constants!$B$34,Z58+AA$37*Constants!$B$34)))</f>
        <v>390</v>
      </c>
      <c r="AB58" s="57">
        <f>IF(AND(AA58+AB$37&gt;$B$39,AB$37&lt;AB57),$B$39,IF(AB$37&lt;0,AA58+AB$37/Constants!$B$34,IF(AB$37&gt;AB$39,AA58+AB57*Constants!$B$34,AA58+AB$37*Constants!$B$34)))</f>
        <v>390</v>
      </c>
    </row>
    <row r="59" spans="3:28">
      <c r="C59" s="54" t="s">
        <v>82</v>
      </c>
      <c r="D59" s="60"/>
      <c r="E59" s="55" t="b">
        <f>IF(D60/$B$39&lt;Constants!$C$36,Constants!$B$36,IF(D60/$B$39&lt;Constants!$C$37,Constants!$B$37,IF(D60/$B$39&lt;Constants!$C$38,Constants!$B$38,IF(D60/$B$39&lt;Constants!$C$39,Constants!$B$39,IF(D60/$B$39&lt;Constants!$C$40,Constants!$B$40,IF(D60/$B$39&lt;Constants!$C$41,Constants!$B$41,IF(D60/$B$39&lt;Constants!$C$42,Constants!$B$42,IF(D60/$B$39&lt;Constants!$C$43,Constants!$B$43,IF(D60/$B$39&lt;Constants!$C$44,Constants!$B$44)))))))))</f>
        <v>0</v>
      </c>
      <c r="F59" s="55" t="b">
        <f>IF(E60/$B$39&lt;Constants!$C$36,Constants!$B$36,IF(E60/$B$39&lt;Constants!$C$37,Constants!$B$37,IF(E60/$B$39&lt;Constants!$C$38,Constants!$B$38,IF(E60/$B$39&lt;Constants!$C$39,Constants!$B$39,IF(E60/$B$39&lt;Constants!$C$40,Constants!$B$40,IF(E60/$B$39&lt;Constants!$C$41,Constants!$B$41,IF(E60/$B$39&lt;Constants!$C$42,Constants!$B$42,IF(E60/$B$39&lt;Constants!$C$43,Constants!$B$43,IF(E60/$B$39&lt;Constants!$C$44,Constants!$B$44)))))))))</f>
        <v>0</v>
      </c>
      <c r="G59" s="55" t="b">
        <f>IF(F60/$B$39&lt;Constants!$C$36,Constants!$B$36,IF(F60/$B$39&lt;Constants!$C$37,Constants!$B$37,IF(F60/$B$39&lt;Constants!$C$38,Constants!$B$38,IF(F60/$B$39&lt;Constants!$C$39,Constants!$B$39,IF(F60/$B$39&lt;Constants!$C$40,Constants!$B$40,IF(F60/$B$39&lt;Constants!$C$41,Constants!$B$41,IF(F60/$B$39&lt;Constants!$C$42,Constants!$B$42,IF(F60/$B$39&lt;Constants!$C$43,Constants!$B$43,IF(F60/$B$39&lt;Constants!$C$44,Constants!$B$44)))))))))</f>
        <v>0</v>
      </c>
      <c r="H59" s="55" t="b">
        <f>IF(G60/$B$39&lt;Constants!$C$36,Constants!$B$36,IF(G60/$B$39&lt;Constants!$C$37,Constants!$B$37,IF(G60/$B$39&lt;Constants!$C$38,Constants!$B$38,IF(G60/$B$39&lt;Constants!$C$39,Constants!$B$39,IF(G60/$B$39&lt;Constants!$C$40,Constants!$B$40,IF(G60/$B$39&lt;Constants!$C$41,Constants!$B$41,IF(G60/$B$39&lt;Constants!$C$42,Constants!$B$42,IF(G60/$B$39&lt;Constants!$C$43,Constants!$B$43,IF(G60/$B$39&lt;Constants!$C$44,Constants!$B$44)))))))))</f>
        <v>0</v>
      </c>
      <c r="I59" s="55" t="b">
        <f>IF(H60/$B$39&lt;Constants!$C$36,Constants!$B$36,IF(H60/$B$39&lt;Constants!$C$37,Constants!$B$37,IF(H60/$B$39&lt;Constants!$C$38,Constants!$B$38,IF(H60/$B$39&lt;Constants!$C$39,Constants!$B$39,IF(H60/$B$39&lt;Constants!$C$40,Constants!$B$40,IF(H60/$B$39&lt;Constants!$C$41,Constants!$B$41,IF(H60/$B$39&lt;Constants!$C$42,Constants!$B$42,IF(H60/$B$39&lt;Constants!$C$43,Constants!$B$43,IF(H60/$B$39&lt;Constants!$C$44,Constants!$B$44)))))))))</f>
        <v>0</v>
      </c>
      <c r="J59" s="55" t="b">
        <f>IF(I60/$B$39&lt;Constants!$C$36,Constants!$B$36,IF(I60/$B$39&lt;Constants!$C$37,Constants!$B$37,IF(I60/$B$39&lt;Constants!$C$38,Constants!$B$38,IF(I60/$B$39&lt;Constants!$C$39,Constants!$B$39,IF(I60/$B$39&lt;Constants!$C$40,Constants!$B$40,IF(I60/$B$39&lt;Constants!$C$41,Constants!$B$41,IF(I60/$B$39&lt;Constants!$C$42,Constants!$B$42,IF(I60/$B$39&lt;Constants!$C$43,Constants!$B$43,IF(I60/$B$39&lt;Constants!$C$44,Constants!$B$44)))))))))</f>
        <v>0</v>
      </c>
      <c r="K59" s="55" t="b">
        <f>IF(J60/$B$39&lt;Constants!$C$36,Constants!$B$36,IF(J60/$B$39&lt;Constants!$C$37,Constants!$B$37,IF(J60/$B$39&lt;Constants!$C$38,Constants!$B$38,IF(J60/$B$39&lt;Constants!$C$39,Constants!$B$39,IF(J60/$B$39&lt;Constants!$C$40,Constants!$B$40,IF(J60/$B$39&lt;Constants!$C$41,Constants!$B$41,IF(J60/$B$39&lt;Constants!$C$42,Constants!$B$42,IF(J60/$B$39&lt;Constants!$C$43,Constants!$B$43,IF(J60/$B$39&lt;Constants!$C$44,Constants!$B$44)))))))))</f>
        <v>0</v>
      </c>
      <c r="L59" s="55" t="b">
        <f>IF(K60/$B$39&lt;Constants!$C$36,Constants!$B$36,IF(K60/$B$39&lt;Constants!$C$37,Constants!$B$37,IF(K60/$B$39&lt;Constants!$C$38,Constants!$B$38,IF(K60/$B$39&lt;Constants!$C$39,Constants!$B$39,IF(K60/$B$39&lt;Constants!$C$40,Constants!$B$40,IF(K60/$B$39&lt;Constants!$C$41,Constants!$B$41,IF(K60/$B$39&lt;Constants!$C$42,Constants!$B$42,IF(K60/$B$39&lt;Constants!$C$43,Constants!$B$43,IF(K60/$B$39&lt;Constants!$C$44,Constants!$B$44)))))))))</f>
        <v>0</v>
      </c>
      <c r="M59" s="55" t="b">
        <f>IF(L60/$B$39&lt;Constants!$C$36,Constants!$B$36,IF(L60/$B$39&lt;Constants!$C$37,Constants!$B$37,IF(L60/$B$39&lt;Constants!$C$38,Constants!$B$38,IF(L60/$B$39&lt;Constants!$C$39,Constants!$B$39,IF(L60/$B$39&lt;Constants!$C$40,Constants!$B$40,IF(L60/$B$39&lt;Constants!$C$41,Constants!$B$41,IF(L60/$B$39&lt;Constants!$C$42,Constants!$B$42,IF(L60/$B$39&lt;Constants!$C$43,Constants!$B$43,IF(L60/$B$39&lt;Constants!$C$44,Constants!$B$44)))))))))</f>
        <v>0</v>
      </c>
      <c r="N59" s="55" t="b">
        <f>IF(M60/$B$39&lt;Constants!$C$36,Constants!$B$36,IF(M60/$B$39&lt;Constants!$C$37,Constants!$B$37,IF(M60/$B$39&lt;Constants!$C$38,Constants!$B$38,IF(M60/$B$39&lt;Constants!$C$39,Constants!$B$39,IF(M60/$B$39&lt;Constants!$C$40,Constants!$B$40,IF(M60/$B$39&lt;Constants!$C$41,Constants!$B$41,IF(M60/$B$39&lt;Constants!$C$42,Constants!$B$42,IF(M60/$B$39&lt;Constants!$C$43,Constants!$B$43,IF(M60/$B$39&lt;Constants!$C$44,Constants!$B$44)))))))))</f>
        <v>0</v>
      </c>
      <c r="O59" s="55" t="b">
        <f>IF(N60/$B$39&lt;Constants!$C$36,Constants!$B$36,IF(N60/$B$39&lt;Constants!$C$37,Constants!$B$37,IF(N60/$B$39&lt;Constants!$C$38,Constants!$B$38,IF(N60/$B$39&lt;Constants!$C$39,Constants!$B$39,IF(N60/$B$39&lt;Constants!$C$40,Constants!$B$40,IF(N60/$B$39&lt;Constants!$C$41,Constants!$B$41,IF(N60/$B$39&lt;Constants!$C$42,Constants!$B$42,IF(N60/$B$39&lt;Constants!$C$43,Constants!$B$43,IF(N60/$B$39&lt;Constants!$C$44,Constants!$B$44)))))))))</f>
        <v>0</v>
      </c>
      <c r="P59" s="55" t="b">
        <f>IF(O60/$B$39&lt;Constants!$C$36,Constants!$B$36,IF(O60/$B$39&lt;Constants!$C$37,Constants!$B$37,IF(O60/$B$39&lt;Constants!$C$38,Constants!$B$38,IF(O60/$B$39&lt;Constants!$C$39,Constants!$B$39,IF(O60/$B$39&lt;Constants!$C$40,Constants!$B$40,IF(O60/$B$39&lt;Constants!$C$41,Constants!$B$41,IF(O60/$B$39&lt;Constants!$C$42,Constants!$B$42,IF(O60/$B$39&lt;Constants!$C$43,Constants!$B$43,IF(O60/$B$39&lt;Constants!$C$44,Constants!$B$44)))))))))</f>
        <v>0</v>
      </c>
      <c r="Q59" s="55" t="b">
        <f>IF(P60/$B$39&lt;Constants!$C$36,Constants!$B$36,IF(P60/$B$39&lt;Constants!$C$37,Constants!$B$37,IF(P60/$B$39&lt;Constants!$C$38,Constants!$B$38,IF(P60/$B$39&lt;Constants!$C$39,Constants!$B$39,IF(P60/$B$39&lt;Constants!$C$40,Constants!$B$40,IF(P60/$B$39&lt;Constants!$C$41,Constants!$B$41,IF(P60/$B$39&lt;Constants!$C$42,Constants!$B$42,IF(P60/$B$39&lt;Constants!$C$43,Constants!$B$43,IF(P60/$B$39&lt;Constants!$C$44,Constants!$B$44)))))))))</f>
        <v>0</v>
      </c>
      <c r="R59" s="55" t="b">
        <f>IF(Q60/$B$39&lt;Constants!$C$36,Constants!$B$36,IF(Q60/$B$39&lt;Constants!$C$37,Constants!$B$37,IF(Q60/$B$39&lt;Constants!$C$38,Constants!$B$38,IF(Q60/$B$39&lt;Constants!$C$39,Constants!$B$39,IF(Q60/$B$39&lt;Constants!$C$40,Constants!$B$40,IF(Q60/$B$39&lt;Constants!$C$41,Constants!$B$41,IF(Q60/$B$39&lt;Constants!$C$42,Constants!$B$42,IF(Q60/$B$39&lt;Constants!$C$43,Constants!$B$43,IF(Q60/$B$39&lt;Constants!$C$44,Constants!$B$44)))))))))</f>
        <v>0</v>
      </c>
      <c r="S59" s="55" t="b">
        <f>IF(R60/$B$39&lt;Constants!$C$36,Constants!$B$36,IF(R60/$B$39&lt;Constants!$C$37,Constants!$B$37,IF(R60/$B$39&lt;Constants!$C$38,Constants!$B$38,IF(R60/$B$39&lt;Constants!$C$39,Constants!$B$39,IF(R60/$B$39&lt;Constants!$C$40,Constants!$B$40,IF(R60/$B$39&lt;Constants!$C$41,Constants!$B$41,IF(R60/$B$39&lt;Constants!$C$42,Constants!$B$42,IF(R60/$B$39&lt;Constants!$C$43,Constants!$B$43,IF(R60/$B$39&lt;Constants!$C$44,Constants!$B$44)))))))))</f>
        <v>0</v>
      </c>
      <c r="T59" s="55" t="b">
        <f>IF(S60/$B$39&lt;Constants!$C$36,Constants!$B$36,IF(S60/$B$39&lt;Constants!$C$37,Constants!$B$37,IF(S60/$B$39&lt;Constants!$C$38,Constants!$B$38,IF(S60/$B$39&lt;Constants!$C$39,Constants!$B$39,IF(S60/$B$39&lt;Constants!$C$40,Constants!$B$40,IF(S60/$B$39&lt;Constants!$C$41,Constants!$B$41,IF(S60/$B$39&lt;Constants!$C$42,Constants!$B$42,IF(S60/$B$39&lt;Constants!$C$43,Constants!$B$43,IF(S60/$B$39&lt;Constants!$C$44,Constants!$B$44)))))))))</f>
        <v>0</v>
      </c>
      <c r="U59" s="55" t="b">
        <f>IF(T60/$B$39&lt;Constants!$C$36,Constants!$B$36,IF(T60/$B$39&lt;Constants!$C$37,Constants!$B$37,IF(T60/$B$39&lt;Constants!$C$38,Constants!$B$38,IF(T60/$B$39&lt;Constants!$C$39,Constants!$B$39,IF(T60/$B$39&lt;Constants!$C$40,Constants!$B$40,IF(T60/$B$39&lt;Constants!$C$41,Constants!$B$41,IF(T60/$B$39&lt;Constants!$C$42,Constants!$B$42,IF(T60/$B$39&lt;Constants!$C$43,Constants!$B$43,IF(T60/$B$39&lt;Constants!$C$44,Constants!$B$44)))))))))</f>
        <v>0</v>
      </c>
      <c r="V59" s="55" t="b">
        <f>IF(U60/$B$39&lt;Constants!$C$36,Constants!$B$36,IF(U60/$B$39&lt;Constants!$C$37,Constants!$B$37,IF(U60/$B$39&lt;Constants!$C$38,Constants!$B$38,IF(U60/$B$39&lt;Constants!$C$39,Constants!$B$39,IF(U60/$B$39&lt;Constants!$C$40,Constants!$B$40,IF(U60/$B$39&lt;Constants!$C$41,Constants!$B$41,IF(U60/$B$39&lt;Constants!$C$42,Constants!$B$42,IF(U60/$B$39&lt;Constants!$C$43,Constants!$B$43,IF(U60/$B$39&lt;Constants!$C$44,Constants!$B$44)))))))))</f>
        <v>0</v>
      </c>
      <c r="W59" s="55" t="b">
        <f>IF(V60/$B$39&lt;Constants!$C$36,Constants!$B$36,IF(V60/$B$39&lt;Constants!$C$37,Constants!$B$37,IF(V60/$B$39&lt;Constants!$C$38,Constants!$B$38,IF(V60/$B$39&lt;Constants!$C$39,Constants!$B$39,IF(V60/$B$39&lt;Constants!$C$40,Constants!$B$40,IF(V60/$B$39&lt;Constants!$C$41,Constants!$B$41,IF(V60/$B$39&lt;Constants!$C$42,Constants!$B$42,IF(V60/$B$39&lt;Constants!$C$43,Constants!$B$43,IF(V60/$B$39&lt;Constants!$C$44,Constants!$B$44)))))))))</f>
        <v>0</v>
      </c>
      <c r="X59" s="55" t="b">
        <f>IF(W60/$B$39&lt;Constants!$C$36,Constants!$B$36,IF(W60/$B$39&lt;Constants!$C$37,Constants!$B$37,IF(W60/$B$39&lt;Constants!$C$38,Constants!$B$38,IF(W60/$B$39&lt;Constants!$C$39,Constants!$B$39,IF(W60/$B$39&lt;Constants!$C$40,Constants!$B$40,IF(W60/$B$39&lt;Constants!$C$41,Constants!$B$41,IF(W60/$B$39&lt;Constants!$C$42,Constants!$B$42,IF(W60/$B$39&lt;Constants!$C$43,Constants!$B$43,IF(W60/$B$39&lt;Constants!$C$44,Constants!$B$44)))))))))</f>
        <v>0</v>
      </c>
      <c r="Y59" s="55" t="b">
        <f>IF(X60/$B$39&lt;Constants!$C$36,Constants!$B$36,IF(X60/$B$39&lt;Constants!$C$37,Constants!$B$37,IF(X60/$B$39&lt;Constants!$C$38,Constants!$B$38,IF(X60/$B$39&lt;Constants!$C$39,Constants!$B$39,IF(X60/$B$39&lt;Constants!$C$40,Constants!$B$40,IF(X60/$B$39&lt;Constants!$C$41,Constants!$B$41,IF(X60/$B$39&lt;Constants!$C$42,Constants!$B$42,IF(X60/$B$39&lt;Constants!$C$43,Constants!$B$43,IF(X60/$B$39&lt;Constants!$C$44,Constants!$B$44)))))))))</f>
        <v>0</v>
      </c>
      <c r="Z59" s="55" t="b">
        <f>IF(Y60/$B$39&lt;Constants!$C$36,Constants!$B$36,IF(Y60/$B$39&lt;Constants!$C$37,Constants!$B$37,IF(Y60/$B$39&lt;Constants!$C$38,Constants!$B$38,IF(Y60/$B$39&lt;Constants!$C$39,Constants!$B$39,IF(Y60/$B$39&lt;Constants!$C$40,Constants!$B$40,IF(Y60/$B$39&lt;Constants!$C$41,Constants!$B$41,IF(Y60/$B$39&lt;Constants!$C$42,Constants!$B$42,IF(Y60/$B$39&lt;Constants!$C$43,Constants!$B$43,IF(Y60/$B$39&lt;Constants!$C$44,Constants!$B$44)))))))))</f>
        <v>0</v>
      </c>
      <c r="AA59" s="55" t="b">
        <f>IF(Z60/$B$39&lt;Constants!$C$36,Constants!$B$36,IF(Z60/$B$39&lt;Constants!$C$37,Constants!$B$37,IF(Z60/$B$39&lt;Constants!$C$38,Constants!$B$38,IF(Z60/$B$39&lt;Constants!$C$39,Constants!$B$39,IF(Z60/$B$39&lt;Constants!$C$40,Constants!$B$40,IF(Z60/$B$39&lt;Constants!$C$41,Constants!$B$41,IF(Z60/$B$39&lt;Constants!$C$42,Constants!$B$42,IF(Z60/$B$39&lt;Constants!$C$43,Constants!$B$43,IF(Z60/$B$39&lt;Constants!$C$44,Constants!$B$44)))))))))</f>
        <v>0</v>
      </c>
      <c r="AB59" s="55" t="b">
        <f>IF(AA60/$B$39&lt;Constants!$C$36,Constants!$B$36,IF(AA60/$B$39&lt;Constants!$C$37,Constants!$B$37,IF(AA60/$B$39&lt;Constants!$C$38,Constants!$B$38,IF(AA60/$B$39&lt;Constants!$C$39,Constants!$B$39,IF(AA60/$B$39&lt;Constants!$C$40,Constants!$B$40,IF(AA60/$B$39&lt;Constants!$C$41,Constants!$B$41,IF(AA60/$B$39&lt;Constants!$C$42,Constants!$B$42,IF(AA60/$B$39&lt;Constants!$C$43,Constants!$B$43,IF(AA60/$B$39&lt;Constants!$C$44,Constants!$B$44)))))))))</f>
        <v>0</v>
      </c>
    </row>
    <row r="60" spans="3:28">
      <c r="C60" s="60" t="s">
        <v>93</v>
      </c>
      <c r="D60" s="57">
        <f>AB58</f>
        <v>390</v>
      </c>
      <c r="E60" s="57">
        <f>IF(AND(D60+E$37&gt;$B$39,E$37&lt;E59),$B$39,IF(E$37&lt;0,D60+E$37/Constants!$B$34,IF(E$37&gt;E$39,D60+E59*Constants!$B$34,D60+E$37*Constants!$B$34)))</f>
        <v>390</v>
      </c>
      <c r="F60" s="57">
        <f>IF(AND(E60+F$37&gt;$B$39,F$37&lt;F59),$B$39,IF(F$37&lt;0,E60+F$37/Constants!$B$34,IF(F$37&gt;F$39,E60+F59*Constants!$B$34,E60+F$37*Constants!$B$34)))</f>
        <v>390</v>
      </c>
      <c r="G60" s="57">
        <f>IF(AND(F60+G$37&gt;$B$39,G$37&lt;G59),$B$39,IF(G$37&lt;0,F60+G$37/Constants!$B$34,IF(G$37&gt;G$39,F60+G59*Constants!$B$34,F60+G$37*Constants!$B$34)))</f>
        <v>390</v>
      </c>
      <c r="H60" s="57">
        <f>IF(AND(G60+H$37&gt;$B$39,H$37&lt;H59),$B$39,IF(H$37&lt;0,G60+H$37/Constants!$B$34,IF(H$37&gt;H$39,G60+H59*Constants!$B$34,G60+H$37*Constants!$B$34)))</f>
        <v>390</v>
      </c>
      <c r="I60" s="57">
        <f>IF(AND(H60+I$37&gt;$B$39,I$37&lt;I59),$B$39,IF(I$37&lt;0,H60+I$37/Constants!$B$34,IF(I$37&gt;I$39,H60+I59*Constants!$B$34,H60+I$37*Constants!$B$34)))</f>
        <v>390</v>
      </c>
      <c r="J60" s="57">
        <f>IF(AND(I60+J$37&gt;$B$39,J$37&lt;J59),$B$39,IF(J$37&lt;0,I60+J$37/Constants!$B$34,IF(J$37&gt;J$39,I60+J59*Constants!$B$34,I60+J$37*Constants!$B$34)))</f>
        <v>390</v>
      </c>
      <c r="K60" s="57">
        <f>IF(AND(J60+K$37&gt;$B$39,K$37&lt;K59),$B$39,IF(K$37&lt;0,J60+K$37/Constants!$B$34,IF(K$37&gt;K$39,J60+K59*Constants!$B$34,J60+K$37*Constants!$B$34)))</f>
        <v>390</v>
      </c>
      <c r="L60" s="57">
        <f>IF(AND(K60+L$37&gt;$B$39,L$37&lt;L59),$B$39,IF(L$37&lt;0,K60+L$37/Constants!$B$34,IF(L$37&gt;L$39,K60+L59*Constants!$B$34,K60+L$37*Constants!$B$34)))</f>
        <v>390</v>
      </c>
      <c r="M60" s="57">
        <f>IF(AND(L60+M$37&gt;$B$39,M$37&lt;M59),$B$39,IF(M$37&lt;0,L60+M$37/Constants!$B$34,IF(M$37&gt;M$39,L60+M59*Constants!$B$34,L60+M$37*Constants!$B$34)))</f>
        <v>390</v>
      </c>
      <c r="N60" s="57">
        <f>IF(AND(M60+N$37&gt;$B$39,N$37&lt;N59),$B$39,IF(N$37&lt;0,M60+N$37/Constants!$B$34,IF(N$37&gt;N$39,M60+N59*Constants!$B$34,M60+N$37*Constants!$B$34)))</f>
        <v>390</v>
      </c>
      <c r="O60" s="57">
        <f>IF(AND(N60+O$37&gt;$B$39,O$37&lt;O59),$B$39,IF(O$37&lt;0,N60+O$37/Constants!$B$34,IF(O$37&gt;O$39,N60+O59*Constants!$B$34,N60+O$37*Constants!$B$34)))</f>
        <v>390</v>
      </c>
      <c r="P60" s="57">
        <f>IF(AND(O60+P$37&gt;$B$39,P$37&lt;P59),$B$39,IF(P$37&lt;0,O60+P$37/Constants!$B$34,IF(P$37&gt;P$39,O60+P59*Constants!$B$34,O60+P$37*Constants!$B$34)))</f>
        <v>390</v>
      </c>
      <c r="Q60" s="57">
        <f>IF(AND(P60+Q$37&gt;$B$39,Q$37&lt;Q59),$B$39,IF(Q$37&lt;0,P60+Q$37/Constants!$B$34,IF(Q$37&gt;Q$39,P60+Q59*Constants!$B$34,P60+Q$37*Constants!$B$34)))</f>
        <v>390</v>
      </c>
      <c r="R60" s="57">
        <f>IF(AND(Q60+R$37&gt;$B$39,R$37&lt;R59),$B$39,IF(R$37&lt;0,Q60+R$37/Constants!$B$34,IF(R$37&gt;R$39,Q60+R59*Constants!$B$34,Q60+R$37*Constants!$B$34)))</f>
        <v>390</v>
      </c>
      <c r="S60" s="57">
        <f>IF(AND(R60+S$37&gt;$B$39,S$37&lt;S59),$B$39,IF(S$37&lt;0,R60+S$37/Constants!$B$34,IF(S$37&gt;S$39,R60+S59*Constants!$B$34,R60+S$37*Constants!$B$34)))</f>
        <v>390</v>
      </c>
      <c r="T60" s="57">
        <f>IF(AND(S60+T$37&gt;$B$39,T$37&lt;T59),$B$39,IF(T$37&lt;0,S60+T$37/Constants!$B$34,IF(T$37&gt;T$39,S60+T59*Constants!$B$34,S60+T$37*Constants!$B$34)))</f>
        <v>390</v>
      </c>
      <c r="U60" s="57">
        <f>IF(AND(T60+U$37&gt;$B$39,U$37&lt;U59),$B$39,IF(U$37&lt;0,T60+U$37/Constants!$B$34,IF(U$37&gt;U$39,T60+U59*Constants!$B$34,T60+U$37*Constants!$B$34)))</f>
        <v>390</v>
      </c>
      <c r="V60" s="57">
        <f>IF(AND(U60+V$37&gt;$B$39,V$37&lt;V59),$B$39,IF(V$37&lt;0,U60+V$37/Constants!$B$34,IF(V$37&gt;V$39,U60+V59*Constants!$B$34,U60+V$37*Constants!$B$34)))</f>
        <v>390</v>
      </c>
      <c r="W60" s="57">
        <f>IF(AND(V60+W$37&gt;$B$39,W$37&lt;W59),$B$39,IF(W$37&lt;0,V60+W$37/Constants!$B$34,IF(W$37&gt;W$39,V60+W59*Constants!$B$34,V60+W$37*Constants!$B$34)))</f>
        <v>390</v>
      </c>
      <c r="X60" s="57">
        <f>IF(AND(W60+X$37&gt;$B$39,X$37&lt;X59),$B$39,IF(X$37&lt;0,W60+X$37/Constants!$B$34,IF(X$37&gt;X$39,W60+X59*Constants!$B$34,W60+X$37*Constants!$B$34)))</f>
        <v>390</v>
      </c>
      <c r="Y60" s="57">
        <f>IF(AND(X60+Y$37&gt;$B$39,Y$37&lt;Y59),$B$39,IF(Y$37&lt;0,X60+Y$37/Constants!$B$34,IF(Y$37&gt;Y$39,X60+Y59*Constants!$B$34,X60+Y$37*Constants!$B$34)))</f>
        <v>390</v>
      </c>
      <c r="Z60" s="57">
        <f>IF(AND(Y60+Z$37&gt;$B$39,Z$37&lt;Z59),$B$39,IF(Z$37&lt;0,Y60+Z$37/Constants!$B$34,IF(Z$37&gt;Z$39,Y60+Z59*Constants!$B$34,Y60+Z$37*Constants!$B$34)))</f>
        <v>390</v>
      </c>
      <c r="AA60" s="57">
        <f>IF(AND(Z60+AA$37&gt;$B$39,AA$37&lt;AA59),$B$39,IF(AA$37&lt;0,Z60+AA$37/Constants!$B$34,IF(AA$37&gt;AA$39,Z60+AA59*Constants!$B$34,Z60+AA$37*Constants!$B$34)))</f>
        <v>390</v>
      </c>
      <c r="AB60" s="57">
        <f>IF(AND(AA60+AB$37&gt;$B$39,AB$37&lt;AB59),$B$39,IF(AB$37&lt;0,AA60+AB$37/Constants!$B$34,IF(AB$37&gt;AB$39,AA60+AB59*Constants!$B$34,AA60+AB$37*Constants!$B$34)))</f>
        <v>390</v>
      </c>
    </row>
    <row r="61" spans="3:28">
      <c r="C61" s="54" t="s">
        <v>82</v>
      </c>
      <c r="D61" s="60"/>
      <c r="E61" s="55" t="b">
        <f>IF(D62/$B$39&lt;Constants!$C$36,Constants!$B$36,IF(D62/$B$39&lt;Constants!$C$37,Constants!$B$37,IF(D62/$B$39&lt;Constants!$C$38,Constants!$B$38,IF(D62/$B$39&lt;Constants!$C$39,Constants!$B$39,IF(D62/$B$39&lt;Constants!$C$40,Constants!$B$40,IF(D62/$B$39&lt;Constants!$C$41,Constants!$B$41,IF(D62/$B$39&lt;Constants!$C$42,Constants!$B$42,IF(D62/$B$39&lt;Constants!$C$43,Constants!$B$43,IF(D62/$B$39&lt;Constants!$C$44,Constants!$B$44)))))))))</f>
        <v>0</v>
      </c>
      <c r="F61" s="55" t="b">
        <f>IF(E62/$B$39&lt;Constants!$C$36,Constants!$B$36,IF(E62/$B$39&lt;Constants!$C$37,Constants!$B$37,IF(E62/$B$39&lt;Constants!$C$38,Constants!$B$38,IF(E62/$B$39&lt;Constants!$C$39,Constants!$B$39,IF(E62/$B$39&lt;Constants!$C$40,Constants!$B$40,IF(E62/$B$39&lt;Constants!$C$41,Constants!$B$41,IF(E62/$B$39&lt;Constants!$C$42,Constants!$B$42,IF(E62/$B$39&lt;Constants!$C$43,Constants!$B$43,IF(E62/$B$39&lt;Constants!$C$44,Constants!$B$44)))))))))</f>
        <v>0</v>
      </c>
      <c r="G61" s="55" t="b">
        <f>IF(F62/$B$39&lt;Constants!$C$36,Constants!$B$36,IF(F62/$B$39&lt;Constants!$C$37,Constants!$B$37,IF(F62/$B$39&lt;Constants!$C$38,Constants!$B$38,IF(F62/$B$39&lt;Constants!$C$39,Constants!$B$39,IF(F62/$B$39&lt;Constants!$C$40,Constants!$B$40,IF(F62/$B$39&lt;Constants!$C$41,Constants!$B$41,IF(F62/$B$39&lt;Constants!$C$42,Constants!$B$42,IF(F62/$B$39&lt;Constants!$C$43,Constants!$B$43,IF(F62/$B$39&lt;Constants!$C$44,Constants!$B$44)))))))))</f>
        <v>0</v>
      </c>
      <c r="H61" s="55" t="b">
        <f>IF(G62/$B$39&lt;Constants!$C$36,Constants!$B$36,IF(G62/$B$39&lt;Constants!$C$37,Constants!$B$37,IF(G62/$B$39&lt;Constants!$C$38,Constants!$B$38,IF(G62/$B$39&lt;Constants!$C$39,Constants!$B$39,IF(G62/$B$39&lt;Constants!$C$40,Constants!$B$40,IF(G62/$B$39&lt;Constants!$C$41,Constants!$B$41,IF(G62/$B$39&lt;Constants!$C$42,Constants!$B$42,IF(G62/$B$39&lt;Constants!$C$43,Constants!$B$43,IF(G62/$B$39&lt;Constants!$C$44,Constants!$B$44)))))))))</f>
        <v>0</v>
      </c>
      <c r="I61" s="55" t="b">
        <f>IF(H62/$B$39&lt;Constants!$C$36,Constants!$B$36,IF(H62/$B$39&lt;Constants!$C$37,Constants!$B$37,IF(H62/$B$39&lt;Constants!$C$38,Constants!$B$38,IF(H62/$B$39&lt;Constants!$C$39,Constants!$B$39,IF(H62/$B$39&lt;Constants!$C$40,Constants!$B$40,IF(H62/$B$39&lt;Constants!$C$41,Constants!$B$41,IF(H62/$B$39&lt;Constants!$C$42,Constants!$B$42,IF(H62/$B$39&lt;Constants!$C$43,Constants!$B$43,IF(H62/$B$39&lt;Constants!$C$44,Constants!$B$44)))))))))</f>
        <v>0</v>
      </c>
      <c r="J61" s="55" t="b">
        <f>IF(I62/$B$39&lt;Constants!$C$36,Constants!$B$36,IF(I62/$B$39&lt;Constants!$C$37,Constants!$B$37,IF(I62/$B$39&lt;Constants!$C$38,Constants!$B$38,IF(I62/$B$39&lt;Constants!$C$39,Constants!$B$39,IF(I62/$B$39&lt;Constants!$C$40,Constants!$B$40,IF(I62/$B$39&lt;Constants!$C$41,Constants!$B$41,IF(I62/$B$39&lt;Constants!$C$42,Constants!$B$42,IF(I62/$B$39&lt;Constants!$C$43,Constants!$B$43,IF(I62/$B$39&lt;Constants!$C$44,Constants!$B$44)))))))))</f>
        <v>0</v>
      </c>
      <c r="K61" s="55" t="b">
        <f>IF(J62/$B$39&lt;Constants!$C$36,Constants!$B$36,IF(J62/$B$39&lt;Constants!$C$37,Constants!$B$37,IF(J62/$B$39&lt;Constants!$C$38,Constants!$B$38,IF(J62/$B$39&lt;Constants!$C$39,Constants!$B$39,IF(J62/$B$39&lt;Constants!$C$40,Constants!$B$40,IF(J62/$B$39&lt;Constants!$C$41,Constants!$B$41,IF(J62/$B$39&lt;Constants!$C$42,Constants!$B$42,IF(J62/$B$39&lt;Constants!$C$43,Constants!$B$43,IF(J62/$B$39&lt;Constants!$C$44,Constants!$B$44)))))))))</f>
        <v>0</v>
      </c>
      <c r="L61" s="55" t="b">
        <f>IF(K62/$B$39&lt;Constants!$C$36,Constants!$B$36,IF(K62/$B$39&lt;Constants!$C$37,Constants!$B$37,IF(K62/$B$39&lt;Constants!$C$38,Constants!$B$38,IF(K62/$B$39&lt;Constants!$C$39,Constants!$B$39,IF(K62/$B$39&lt;Constants!$C$40,Constants!$B$40,IF(K62/$B$39&lt;Constants!$C$41,Constants!$B$41,IF(K62/$B$39&lt;Constants!$C$42,Constants!$B$42,IF(K62/$B$39&lt;Constants!$C$43,Constants!$B$43,IF(K62/$B$39&lt;Constants!$C$44,Constants!$B$44)))))))))</f>
        <v>0</v>
      </c>
      <c r="M61" s="55" t="b">
        <f>IF(L62/$B$39&lt;Constants!$C$36,Constants!$B$36,IF(L62/$B$39&lt;Constants!$C$37,Constants!$B$37,IF(L62/$B$39&lt;Constants!$C$38,Constants!$B$38,IF(L62/$B$39&lt;Constants!$C$39,Constants!$B$39,IF(L62/$B$39&lt;Constants!$C$40,Constants!$B$40,IF(L62/$B$39&lt;Constants!$C$41,Constants!$B$41,IF(L62/$B$39&lt;Constants!$C$42,Constants!$B$42,IF(L62/$B$39&lt;Constants!$C$43,Constants!$B$43,IF(L62/$B$39&lt;Constants!$C$44,Constants!$B$44)))))))))</f>
        <v>0</v>
      </c>
      <c r="N61" s="55" t="b">
        <f>IF(M62/$B$39&lt;Constants!$C$36,Constants!$B$36,IF(M62/$B$39&lt;Constants!$C$37,Constants!$B$37,IF(M62/$B$39&lt;Constants!$C$38,Constants!$B$38,IF(M62/$B$39&lt;Constants!$C$39,Constants!$B$39,IF(M62/$B$39&lt;Constants!$C$40,Constants!$B$40,IF(M62/$B$39&lt;Constants!$C$41,Constants!$B$41,IF(M62/$B$39&lt;Constants!$C$42,Constants!$B$42,IF(M62/$B$39&lt;Constants!$C$43,Constants!$B$43,IF(M62/$B$39&lt;Constants!$C$44,Constants!$B$44)))))))))</f>
        <v>0</v>
      </c>
      <c r="O61" s="55" t="b">
        <f>IF(N62/$B$39&lt;Constants!$C$36,Constants!$B$36,IF(N62/$B$39&lt;Constants!$C$37,Constants!$B$37,IF(N62/$B$39&lt;Constants!$C$38,Constants!$B$38,IF(N62/$B$39&lt;Constants!$C$39,Constants!$B$39,IF(N62/$B$39&lt;Constants!$C$40,Constants!$B$40,IF(N62/$B$39&lt;Constants!$C$41,Constants!$B$41,IF(N62/$B$39&lt;Constants!$C$42,Constants!$B$42,IF(N62/$B$39&lt;Constants!$C$43,Constants!$B$43,IF(N62/$B$39&lt;Constants!$C$44,Constants!$B$44)))))))))</f>
        <v>0</v>
      </c>
      <c r="P61" s="55" t="b">
        <f>IF(O62/$B$39&lt;Constants!$C$36,Constants!$B$36,IF(O62/$B$39&lt;Constants!$C$37,Constants!$B$37,IF(O62/$B$39&lt;Constants!$C$38,Constants!$B$38,IF(O62/$B$39&lt;Constants!$C$39,Constants!$B$39,IF(O62/$B$39&lt;Constants!$C$40,Constants!$B$40,IF(O62/$B$39&lt;Constants!$C$41,Constants!$B$41,IF(O62/$B$39&lt;Constants!$C$42,Constants!$B$42,IF(O62/$B$39&lt;Constants!$C$43,Constants!$B$43,IF(O62/$B$39&lt;Constants!$C$44,Constants!$B$44)))))))))</f>
        <v>0</v>
      </c>
      <c r="Q61" s="55" t="b">
        <f>IF(P62/$B$39&lt;Constants!$C$36,Constants!$B$36,IF(P62/$B$39&lt;Constants!$C$37,Constants!$B$37,IF(P62/$B$39&lt;Constants!$C$38,Constants!$B$38,IF(P62/$B$39&lt;Constants!$C$39,Constants!$B$39,IF(P62/$B$39&lt;Constants!$C$40,Constants!$B$40,IF(P62/$B$39&lt;Constants!$C$41,Constants!$B$41,IF(P62/$B$39&lt;Constants!$C$42,Constants!$B$42,IF(P62/$B$39&lt;Constants!$C$43,Constants!$B$43,IF(P62/$B$39&lt;Constants!$C$44,Constants!$B$44)))))))))</f>
        <v>0</v>
      </c>
      <c r="R61" s="55" t="b">
        <f>IF(Q62/$B$39&lt;Constants!$C$36,Constants!$B$36,IF(Q62/$B$39&lt;Constants!$C$37,Constants!$B$37,IF(Q62/$B$39&lt;Constants!$C$38,Constants!$B$38,IF(Q62/$B$39&lt;Constants!$C$39,Constants!$B$39,IF(Q62/$B$39&lt;Constants!$C$40,Constants!$B$40,IF(Q62/$B$39&lt;Constants!$C$41,Constants!$B$41,IF(Q62/$B$39&lt;Constants!$C$42,Constants!$B$42,IF(Q62/$B$39&lt;Constants!$C$43,Constants!$B$43,IF(Q62/$B$39&lt;Constants!$C$44,Constants!$B$44)))))))))</f>
        <v>0</v>
      </c>
      <c r="S61" s="55" t="b">
        <f>IF(R62/$B$39&lt;Constants!$C$36,Constants!$B$36,IF(R62/$B$39&lt;Constants!$C$37,Constants!$B$37,IF(R62/$B$39&lt;Constants!$C$38,Constants!$B$38,IF(R62/$B$39&lt;Constants!$C$39,Constants!$B$39,IF(R62/$B$39&lt;Constants!$C$40,Constants!$B$40,IF(R62/$B$39&lt;Constants!$C$41,Constants!$B$41,IF(R62/$B$39&lt;Constants!$C$42,Constants!$B$42,IF(R62/$B$39&lt;Constants!$C$43,Constants!$B$43,IF(R62/$B$39&lt;Constants!$C$44,Constants!$B$44)))))))))</f>
        <v>0</v>
      </c>
      <c r="T61" s="55" t="b">
        <f>IF(S62/$B$39&lt;Constants!$C$36,Constants!$B$36,IF(S62/$B$39&lt;Constants!$C$37,Constants!$B$37,IF(S62/$B$39&lt;Constants!$C$38,Constants!$B$38,IF(S62/$B$39&lt;Constants!$C$39,Constants!$B$39,IF(S62/$B$39&lt;Constants!$C$40,Constants!$B$40,IF(S62/$B$39&lt;Constants!$C$41,Constants!$B$41,IF(S62/$B$39&lt;Constants!$C$42,Constants!$B$42,IF(S62/$B$39&lt;Constants!$C$43,Constants!$B$43,IF(S62/$B$39&lt;Constants!$C$44,Constants!$B$44)))))))))</f>
        <v>0</v>
      </c>
      <c r="U61" s="55" t="b">
        <f>IF(T62/$B$39&lt;Constants!$C$36,Constants!$B$36,IF(T62/$B$39&lt;Constants!$C$37,Constants!$B$37,IF(T62/$B$39&lt;Constants!$C$38,Constants!$B$38,IF(T62/$B$39&lt;Constants!$C$39,Constants!$B$39,IF(T62/$B$39&lt;Constants!$C$40,Constants!$B$40,IF(T62/$B$39&lt;Constants!$C$41,Constants!$B$41,IF(T62/$B$39&lt;Constants!$C$42,Constants!$B$42,IF(T62/$B$39&lt;Constants!$C$43,Constants!$B$43,IF(T62/$B$39&lt;Constants!$C$44,Constants!$B$44)))))))))</f>
        <v>0</v>
      </c>
      <c r="V61" s="55" t="b">
        <f>IF(U62/$B$39&lt;Constants!$C$36,Constants!$B$36,IF(U62/$B$39&lt;Constants!$C$37,Constants!$B$37,IF(U62/$B$39&lt;Constants!$C$38,Constants!$B$38,IF(U62/$B$39&lt;Constants!$C$39,Constants!$B$39,IF(U62/$B$39&lt;Constants!$C$40,Constants!$B$40,IF(U62/$B$39&lt;Constants!$C$41,Constants!$B$41,IF(U62/$B$39&lt;Constants!$C$42,Constants!$B$42,IF(U62/$B$39&lt;Constants!$C$43,Constants!$B$43,IF(U62/$B$39&lt;Constants!$C$44,Constants!$B$44)))))))))</f>
        <v>0</v>
      </c>
      <c r="W61" s="55" t="b">
        <f>IF(V62/$B$39&lt;Constants!$C$36,Constants!$B$36,IF(V62/$B$39&lt;Constants!$C$37,Constants!$B$37,IF(V62/$B$39&lt;Constants!$C$38,Constants!$B$38,IF(V62/$B$39&lt;Constants!$C$39,Constants!$B$39,IF(V62/$B$39&lt;Constants!$C$40,Constants!$B$40,IF(V62/$B$39&lt;Constants!$C$41,Constants!$B$41,IF(V62/$B$39&lt;Constants!$C$42,Constants!$B$42,IF(V62/$B$39&lt;Constants!$C$43,Constants!$B$43,IF(V62/$B$39&lt;Constants!$C$44,Constants!$B$44)))))))))</f>
        <v>0</v>
      </c>
      <c r="X61" s="55" t="b">
        <f>IF(W62/$B$39&lt;Constants!$C$36,Constants!$B$36,IF(W62/$B$39&lt;Constants!$C$37,Constants!$B$37,IF(W62/$B$39&lt;Constants!$C$38,Constants!$B$38,IF(W62/$B$39&lt;Constants!$C$39,Constants!$B$39,IF(W62/$B$39&lt;Constants!$C$40,Constants!$B$40,IF(W62/$B$39&lt;Constants!$C$41,Constants!$B$41,IF(W62/$B$39&lt;Constants!$C$42,Constants!$B$42,IF(W62/$B$39&lt;Constants!$C$43,Constants!$B$43,IF(W62/$B$39&lt;Constants!$C$44,Constants!$B$44)))))))))</f>
        <v>0</v>
      </c>
      <c r="Y61" s="55" t="b">
        <f>IF(X62/$B$39&lt;Constants!$C$36,Constants!$B$36,IF(X62/$B$39&lt;Constants!$C$37,Constants!$B$37,IF(X62/$B$39&lt;Constants!$C$38,Constants!$B$38,IF(X62/$B$39&lt;Constants!$C$39,Constants!$B$39,IF(X62/$B$39&lt;Constants!$C$40,Constants!$B$40,IF(X62/$B$39&lt;Constants!$C$41,Constants!$B$41,IF(X62/$B$39&lt;Constants!$C$42,Constants!$B$42,IF(X62/$B$39&lt;Constants!$C$43,Constants!$B$43,IF(X62/$B$39&lt;Constants!$C$44,Constants!$B$44)))))))))</f>
        <v>0</v>
      </c>
      <c r="Z61" s="55" t="b">
        <f>IF(Y62/$B$39&lt;Constants!$C$36,Constants!$B$36,IF(Y62/$B$39&lt;Constants!$C$37,Constants!$B$37,IF(Y62/$B$39&lt;Constants!$C$38,Constants!$B$38,IF(Y62/$B$39&lt;Constants!$C$39,Constants!$B$39,IF(Y62/$B$39&lt;Constants!$C$40,Constants!$B$40,IF(Y62/$B$39&lt;Constants!$C$41,Constants!$B$41,IF(Y62/$B$39&lt;Constants!$C$42,Constants!$B$42,IF(Y62/$B$39&lt;Constants!$C$43,Constants!$B$43,IF(Y62/$B$39&lt;Constants!$C$44,Constants!$B$44)))))))))</f>
        <v>0</v>
      </c>
      <c r="AA61" s="55" t="b">
        <f>IF(Z62/$B$39&lt;Constants!$C$36,Constants!$B$36,IF(Z62/$B$39&lt;Constants!$C$37,Constants!$B$37,IF(Z62/$B$39&lt;Constants!$C$38,Constants!$B$38,IF(Z62/$B$39&lt;Constants!$C$39,Constants!$B$39,IF(Z62/$B$39&lt;Constants!$C$40,Constants!$B$40,IF(Z62/$B$39&lt;Constants!$C$41,Constants!$B$41,IF(Z62/$B$39&lt;Constants!$C$42,Constants!$B$42,IF(Z62/$B$39&lt;Constants!$C$43,Constants!$B$43,IF(Z62/$B$39&lt;Constants!$C$44,Constants!$B$44)))))))))</f>
        <v>0</v>
      </c>
      <c r="AB61" s="55" t="b">
        <f>IF(AA62/$B$39&lt;Constants!$C$36,Constants!$B$36,IF(AA62/$B$39&lt;Constants!$C$37,Constants!$B$37,IF(AA62/$B$39&lt;Constants!$C$38,Constants!$B$38,IF(AA62/$B$39&lt;Constants!$C$39,Constants!$B$39,IF(AA62/$B$39&lt;Constants!$C$40,Constants!$B$40,IF(AA62/$B$39&lt;Constants!$C$41,Constants!$B$41,IF(AA62/$B$39&lt;Constants!$C$42,Constants!$B$42,IF(AA62/$B$39&lt;Constants!$C$43,Constants!$B$43,IF(AA62/$B$39&lt;Constants!$C$44,Constants!$B$44)))))))))</f>
        <v>0</v>
      </c>
    </row>
    <row r="62" spans="3:28">
      <c r="C62" s="60" t="s">
        <v>94</v>
      </c>
      <c r="D62" s="57">
        <f>AB60</f>
        <v>390</v>
      </c>
      <c r="E62" s="57">
        <f>IF(AND(D62+E$37&gt;$B$39,E$37&lt;E61),$B$39,IF(E$37&lt;0,D62+E$37/Constants!$B$34,IF(E$37&gt;E$39,D62+E61*Constants!$B$34,D62+E$37*Constants!$B$34)))</f>
        <v>390</v>
      </c>
      <c r="F62" s="57">
        <f>IF(AND(E62+F$37&gt;$B$39,F$37&lt;F61),$B$39,IF(F$37&lt;0,E62+F$37/Constants!$B$34,IF(F$37&gt;F$39,E62+F61*Constants!$B$34,E62+F$37*Constants!$B$34)))</f>
        <v>390</v>
      </c>
      <c r="G62" s="57">
        <f>IF(AND(F62+G$37&gt;$B$39,G$37&lt;G61),$B$39,IF(G$37&lt;0,F62+G$37/Constants!$B$34,IF(G$37&gt;G$39,F62+G61*Constants!$B$34,F62+G$37*Constants!$B$34)))</f>
        <v>390</v>
      </c>
      <c r="H62" s="57">
        <f>IF(AND(G62+H$37&gt;$B$39,H$37&lt;H61),$B$39,IF(H$37&lt;0,G62+H$37/Constants!$B$34,IF(H$37&gt;H$39,G62+H61*Constants!$B$34,G62+H$37*Constants!$B$34)))</f>
        <v>390</v>
      </c>
      <c r="I62" s="57">
        <f>IF(AND(H62+I$37&gt;$B$39,I$37&lt;I61),$B$39,IF(I$37&lt;0,H62+I$37/Constants!$B$34,IF(I$37&gt;I$39,H62+I61*Constants!$B$34,H62+I$37*Constants!$B$34)))</f>
        <v>390</v>
      </c>
      <c r="J62" s="57">
        <f>IF(AND(I62+J$37&gt;$B$39,J$37&lt;J61),$B$39,IF(J$37&lt;0,I62+J$37/Constants!$B$34,IF(J$37&gt;J$39,I62+J61*Constants!$B$34,I62+J$37*Constants!$B$34)))</f>
        <v>390</v>
      </c>
      <c r="K62" s="57">
        <f>IF(AND(J62+K$37&gt;$B$39,K$37&lt;K61),$B$39,IF(K$37&lt;0,J62+K$37/Constants!$B$34,IF(K$37&gt;K$39,J62+K61*Constants!$B$34,J62+K$37*Constants!$B$34)))</f>
        <v>390</v>
      </c>
      <c r="L62" s="57">
        <f>IF(AND(K62+L$37&gt;$B$39,L$37&lt;L61),$B$39,IF(L$37&lt;0,K62+L$37/Constants!$B$34,IF(L$37&gt;L$39,K62+L61*Constants!$B$34,K62+L$37*Constants!$B$34)))</f>
        <v>390</v>
      </c>
      <c r="M62" s="57">
        <f>IF(AND(L62+M$37&gt;$B$39,M$37&lt;M61),$B$39,IF(M$37&lt;0,L62+M$37/Constants!$B$34,IF(M$37&gt;M$39,L62+M61*Constants!$B$34,L62+M$37*Constants!$B$34)))</f>
        <v>390</v>
      </c>
      <c r="N62" s="57">
        <f>IF(AND(M62+N$37&gt;$B$39,N$37&lt;N61),$B$39,IF(N$37&lt;0,M62+N$37/Constants!$B$34,IF(N$37&gt;N$39,M62+N61*Constants!$B$34,M62+N$37*Constants!$B$34)))</f>
        <v>390</v>
      </c>
      <c r="O62" s="57">
        <f>IF(AND(N62+O$37&gt;$B$39,O$37&lt;O61),$B$39,IF(O$37&lt;0,N62+O$37/Constants!$B$34,IF(O$37&gt;O$39,N62+O61*Constants!$B$34,N62+O$37*Constants!$B$34)))</f>
        <v>390</v>
      </c>
      <c r="P62" s="57">
        <f>IF(AND(O62+P$37&gt;$B$39,P$37&lt;P61),$B$39,IF(P$37&lt;0,O62+P$37/Constants!$B$34,IF(P$37&gt;P$39,O62+P61*Constants!$B$34,O62+P$37*Constants!$B$34)))</f>
        <v>390</v>
      </c>
      <c r="Q62" s="57">
        <f>IF(AND(P62+Q$37&gt;$B$39,Q$37&lt;Q61),$B$39,IF(Q$37&lt;0,P62+Q$37/Constants!$B$34,IF(Q$37&gt;Q$39,P62+Q61*Constants!$B$34,P62+Q$37*Constants!$B$34)))</f>
        <v>390</v>
      </c>
      <c r="R62" s="57">
        <f>IF(AND(Q62+R$37&gt;$B$39,R$37&lt;R61),$B$39,IF(R$37&lt;0,Q62+R$37/Constants!$B$34,IF(R$37&gt;R$39,Q62+R61*Constants!$B$34,Q62+R$37*Constants!$B$34)))</f>
        <v>390</v>
      </c>
      <c r="S62" s="57">
        <f>IF(AND(R62+S$37&gt;$B$39,S$37&lt;S61),$B$39,IF(S$37&lt;0,R62+S$37/Constants!$B$34,IF(S$37&gt;S$39,R62+S61*Constants!$B$34,R62+S$37*Constants!$B$34)))</f>
        <v>390</v>
      </c>
      <c r="T62" s="57">
        <f>IF(AND(S62+T$37&gt;$B$39,T$37&lt;T61),$B$39,IF(T$37&lt;0,S62+T$37/Constants!$B$34,IF(T$37&gt;T$39,S62+T61*Constants!$B$34,S62+T$37*Constants!$B$34)))</f>
        <v>390</v>
      </c>
      <c r="U62" s="57">
        <f>IF(AND(T62+U$37&gt;$B$39,U$37&lt;U61),$B$39,IF(U$37&lt;0,T62+U$37/Constants!$B$34,IF(U$37&gt;U$39,T62+U61*Constants!$B$34,T62+U$37*Constants!$B$34)))</f>
        <v>390</v>
      </c>
      <c r="V62" s="57">
        <f>IF(AND(U62+V$37&gt;$B$39,V$37&lt;V61),$B$39,IF(V$37&lt;0,U62+V$37/Constants!$B$34,IF(V$37&gt;V$39,U62+V61*Constants!$B$34,U62+V$37*Constants!$B$34)))</f>
        <v>390</v>
      </c>
      <c r="W62" s="57">
        <f>IF(AND(V62+W$37&gt;$B$39,W$37&lt;W61),$B$39,IF(W$37&lt;0,V62+W$37/Constants!$B$34,IF(W$37&gt;W$39,V62+W61*Constants!$B$34,V62+W$37*Constants!$B$34)))</f>
        <v>390</v>
      </c>
      <c r="X62" s="57">
        <f>IF(AND(W62+X$37&gt;$B$39,X$37&lt;X61),$B$39,IF(X$37&lt;0,W62+X$37/Constants!$B$34,IF(X$37&gt;X$39,W62+X61*Constants!$B$34,W62+X$37*Constants!$B$34)))</f>
        <v>390</v>
      </c>
      <c r="Y62" s="57">
        <f>IF(AND(X62+Y$37&gt;$B$39,Y$37&lt;Y61),$B$39,IF(Y$37&lt;0,X62+Y$37/Constants!$B$34,IF(Y$37&gt;Y$39,X62+Y61*Constants!$B$34,X62+Y$37*Constants!$B$34)))</f>
        <v>390</v>
      </c>
      <c r="Z62" s="57">
        <f>IF(AND(Y62+Z$37&gt;$B$39,Z$37&lt;Z61),$B$39,IF(Z$37&lt;0,Y62+Z$37/Constants!$B$34,IF(Z$37&gt;Z$39,Y62+Z61*Constants!$B$34,Y62+Z$37*Constants!$B$34)))</f>
        <v>390</v>
      </c>
      <c r="AA62" s="57">
        <f>IF(AND(Z62+AA$37&gt;$B$39,AA$37&lt;AA61),$B$39,IF(AA$37&lt;0,Z62+AA$37/Constants!$B$34,IF(AA$37&gt;AA$39,Z62+AA61*Constants!$B$34,Z62+AA$37*Constants!$B$34)))</f>
        <v>390</v>
      </c>
      <c r="AB62" s="57">
        <f>IF(AND(AA62+AB$37&gt;$B$39,AB$37&lt;AB61),$B$39,IF(AB$37&lt;0,AA62+AB$37/Constants!$B$34,IF(AB$37&gt;AB$39,AA62+AB61*Constants!$B$34,AA62+AB$37*Constants!$B$34)))</f>
        <v>390</v>
      </c>
    </row>
    <row r="63" spans="3:28">
      <c r="C63" s="54" t="s">
        <v>82</v>
      </c>
      <c r="D63" s="60"/>
      <c r="E63" s="55" t="b">
        <f>IF(D64/$B$39&lt;Constants!$C$36,Constants!$B$36,IF(D64/$B$39&lt;Constants!$C$37,Constants!$B$37,IF(D64/$B$39&lt;Constants!$C$38,Constants!$B$38,IF(D64/$B$39&lt;Constants!$C$39,Constants!$B$39,IF(D64/$B$39&lt;Constants!$C$40,Constants!$B$40,IF(D64/$B$39&lt;Constants!$C$41,Constants!$B$41,IF(D64/$B$39&lt;Constants!$C$42,Constants!$B$42,IF(D64/$B$39&lt;Constants!$C$43,Constants!$B$43,IF(D64/$B$39&lt;Constants!$C$44,Constants!$B$44)))))))))</f>
        <v>0</v>
      </c>
      <c r="F63" s="55" t="b">
        <f>IF(E64/$B$39&lt;Constants!$C$36,Constants!$B$36,IF(E64/$B$39&lt;Constants!$C$37,Constants!$B$37,IF(E64/$B$39&lt;Constants!$C$38,Constants!$B$38,IF(E64/$B$39&lt;Constants!$C$39,Constants!$B$39,IF(E64/$B$39&lt;Constants!$C$40,Constants!$B$40,IF(E64/$B$39&lt;Constants!$C$41,Constants!$B$41,IF(E64/$B$39&lt;Constants!$C$42,Constants!$B$42,IF(E64/$B$39&lt;Constants!$C$43,Constants!$B$43,IF(E64/$B$39&lt;Constants!$C$44,Constants!$B$44)))))))))</f>
        <v>0</v>
      </c>
      <c r="G63" s="55" t="b">
        <f>IF(F64/$B$39&lt;Constants!$C$36,Constants!$B$36,IF(F64/$B$39&lt;Constants!$C$37,Constants!$B$37,IF(F64/$B$39&lt;Constants!$C$38,Constants!$B$38,IF(F64/$B$39&lt;Constants!$C$39,Constants!$B$39,IF(F64/$B$39&lt;Constants!$C$40,Constants!$B$40,IF(F64/$B$39&lt;Constants!$C$41,Constants!$B$41,IF(F64/$B$39&lt;Constants!$C$42,Constants!$B$42,IF(F64/$B$39&lt;Constants!$C$43,Constants!$B$43,IF(F64/$B$39&lt;Constants!$C$44,Constants!$B$44)))))))))</f>
        <v>0</v>
      </c>
      <c r="H63" s="55" t="b">
        <f>IF(G64/$B$39&lt;Constants!$C$36,Constants!$B$36,IF(G64/$B$39&lt;Constants!$C$37,Constants!$B$37,IF(G64/$B$39&lt;Constants!$C$38,Constants!$B$38,IF(G64/$B$39&lt;Constants!$C$39,Constants!$B$39,IF(G64/$B$39&lt;Constants!$C$40,Constants!$B$40,IF(G64/$B$39&lt;Constants!$C$41,Constants!$B$41,IF(G64/$B$39&lt;Constants!$C$42,Constants!$B$42,IF(G64/$B$39&lt;Constants!$C$43,Constants!$B$43,IF(G64/$B$39&lt;Constants!$C$44,Constants!$B$44)))))))))</f>
        <v>0</v>
      </c>
      <c r="I63" s="55" t="b">
        <f>IF(H64/$B$39&lt;Constants!$C$36,Constants!$B$36,IF(H64/$B$39&lt;Constants!$C$37,Constants!$B$37,IF(H64/$B$39&lt;Constants!$C$38,Constants!$B$38,IF(H64/$B$39&lt;Constants!$C$39,Constants!$B$39,IF(H64/$B$39&lt;Constants!$C$40,Constants!$B$40,IF(H64/$B$39&lt;Constants!$C$41,Constants!$B$41,IF(H64/$B$39&lt;Constants!$C$42,Constants!$B$42,IF(H64/$B$39&lt;Constants!$C$43,Constants!$B$43,IF(H64/$B$39&lt;Constants!$C$44,Constants!$B$44)))))))))</f>
        <v>0</v>
      </c>
      <c r="J63" s="55" t="b">
        <f>IF(I64/$B$39&lt;Constants!$C$36,Constants!$B$36,IF(I64/$B$39&lt;Constants!$C$37,Constants!$B$37,IF(I64/$B$39&lt;Constants!$C$38,Constants!$B$38,IF(I64/$B$39&lt;Constants!$C$39,Constants!$B$39,IF(I64/$B$39&lt;Constants!$C$40,Constants!$B$40,IF(I64/$B$39&lt;Constants!$C$41,Constants!$B$41,IF(I64/$B$39&lt;Constants!$C$42,Constants!$B$42,IF(I64/$B$39&lt;Constants!$C$43,Constants!$B$43,IF(I64/$B$39&lt;Constants!$C$44,Constants!$B$44)))))))))</f>
        <v>0</v>
      </c>
      <c r="K63" s="55" t="b">
        <f>IF(J64/$B$39&lt;Constants!$C$36,Constants!$B$36,IF(J64/$B$39&lt;Constants!$C$37,Constants!$B$37,IF(J64/$B$39&lt;Constants!$C$38,Constants!$B$38,IF(J64/$B$39&lt;Constants!$C$39,Constants!$B$39,IF(J64/$B$39&lt;Constants!$C$40,Constants!$B$40,IF(J64/$B$39&lt;Constants!$C$41,Constants!$B$41,IF(J64/$B$39&lt;Constants!$C$42,Constants!$B$42,IF(J64/$B$39&lt;Constants!$C$43,Constants!$B$43,IF(J64/$B$39&lt;Constants!$C$44,Constants!$B$44)))))))))</f>
        <v>0</v>
      </c>
      <c r="L63" s="55" t="b">
        <f>IF(K64/$B$39&lt;Constants!$C$36,Constants!$B$36,IF(K64/$B$39&lt;Constants!$C$37,Constants!$B$37,IF(K64/$B$39&lt;Constants!$C$38,Constants!$B$38,IF(K64/$B$39&lt;Constants!$C$39,Constants!$B$39,IF(K64/$B$39&lt;Constants!$C$40,Constants!$B$40,IF(K64/$B$39&lt;Constants!$C$41,Constants!$B$41,IF(K64/$B$39&lt;Constants!$C$42,Constants!$B$42,IF(K64/$B$39&lt;Constants!$C$43,Constants!$B$43,IF(K64/$B$39&lt;Constants!$C$44,Constants!$B$44)))))))))</f>
        <v>0</v>
      </c>
      <c r="M63" s="55" t="b">
        <f>IF(L64/$B$39&lt;Constants!$C$36,Constants!$B$36,IF(L64/$B$39&lt;Constants!$C$37,Constants!$B$37,IF(L64/$B$39&lt;Constants!$C$38,Constants!$B$38,IF(L64/$B$39&lt;Constants!$C$39,Constants!$B$39,IF(L64/$B$39&lt;Constants!$C$40,Constants!$B$40,IF(L64/$B$39&lt;Constants!$C$41,Constants!$B$41,IF(L64/$B$39&lt;Constants!$C$42,Constants!$B$42,IF(L64/$B$39&lt;Constants!$C$43,Constants!$B$43,IF(L64/$B$39&lt;Constants!$C$44,Constants!$B$44)))))))))</f>
        <v>0</v>
      </c>
      <c r="N63" s="55" t="b">
        <f>IF(M64/$B$39&lt;Constants!$C$36,Constants!$B$36,IF(M64/$B$39&lt;Constants!$C$37,Constants!$B$37,IF(M64/$B$39&lt;Constants!$C$38,Constants!$B$38,IF(M64/$B$39&lt;Constants!$C$39,Constants!$B$39,IF(M64/$B$39&lt;Constants!$C$40,Constants!$B$40,IF(M64/$B$39&lt;Constants!$C$41,Constants!$B$41,IF(M64/$B$39&lt;Constants!$C$42,Constants!$B$42,IF(M64/$B$39&lt;Constants!$C$43,Constants!$B$43,IF(M64/$B$39&lt;Constants!$C$44,Constants!$B$44)))))))))</f>
        <v>0</v>
      </c>
      <c r="O63" s="55" t="b">
        <f>IF(N64/$B$39&lt;Constants!$C$36,Constants!$B$36,IF(N64/$B$39&lt;Constants!$C$37,Constants!$B$37,IF(N64/$B$39&lt;Constants!$C$38,Constants!$B$38,IF(N64/$B$39&lt;Constants!$C$39,Constants!$B$39,IF(N64/$B$39&lt;Constants!$C$40,Constants!$B$40,IF(N64/$B$39&lt;Constants!$C$41,Constants!$B$41,IF(N64/$B$39&lt;Constants!$C$42,Constants!$B$42,IF(N64/$B$39&lt;Constants!$C$43,Constants!$B$43,IF(N64/$B$39&lt;Constants!$C$44,Constants!$B$44)))))))))</f>
        <v>0</v>
      </c>
      <c r="P63" s="55" t="b">
        <f>IF(O64/$B$39&lt;Constants!$C$36,Constants!$B$36,IF(O64/$B$39&lt;Constants!$C$37,Constants!$B$37,IF(O64/$B$39&lt;Constants!$C$38,Constants!$B$38,IF(O64/$B$39&lt;Constants!$C$39,Constants!$B$39,IF(O64/$B$39&lt;Constants!$C$40,Constants!$B$40,IF(O64/$B$39&lt;Constants!$C$41,Constants!$B$41,IF(O64/$B$39&lt;Constants!$C$42,Constants!$B$42,IF(O64/$B$39&lt;Constants!$C$43,Constants!$B$43,IF(O64/$B$39&lt;Constants!$C$44,Constants!$B$44)))))))))</f>
        <v>0</v>
      </c>
      <c r="Q63" s="55" t="b">
        <f>IF(P64/$B$39&lt;Constants!$C$36,Constants!$B$36,IF(P64/$B$39&lt;Constants!$C$37,Constants!$B$37,IF(P64/$B$39&lt;Constants!$C$38,Constants!$B$38,IF(P64/$B$39&lt;Constants!$C$39,Constants!$B$39,IF(P64/$B$39&lt;Constants!$C$40,Constants!$B$40,IF(P64/$B$39&lt;Constants!$C$41,Constants!$B$41,IF(P64/$B$39&lt;Constants!$C$42,Constants!$B$42,IF(P64/$B$39&lt;Constants!$C$43,Constants!$B$43,IF(P64/$B$39&lt;Constants!$C$44,Constants!$B$44)))))))))</f>
        <v>0</v>
      </c>
      <c r="R63" s="55" t="b">
        <f>IF(Q64/$B$39&lt;Constants!$C$36,Constants!$B$36,IF(Q64/$B$39&lt;Constants!$C$37,Constants!$B$37,IF(Q64/$B$39&lt;Constants!$C$38,Constants!$B$38,IF(Q64/$B$39&lt;Constants!$C$39,Constants!$B$39,IF(Q64/$B$39&lt;Constants!$C$40,Constants!$B$40,IF(Q64/$B$39&lt;Constants!$C$41,Constants!$B$41,IF(Q64/$B$39&lt;Constants!$C$42,Constants!$B$42,IF(Q64/$B$39&lt;Constants!$C$43,Constants!$B$43,IF(Q64/$B$39&lt;Constants!$C$44,Constants!$B$44)))))))))</f>
        <v>0</v>
      </c>
      <c r="S63" s="55" t="b">
        <f>IF(R64/$B$39&lt;Constants!$C$36,Constants!$B$36,IF(R64/$B$39&lt;Constants!$C$37,Constants!$B$37,IF(R64/$B$39&lt;Constants!$C$38,Constants!$B$38,IF(R64/$B$39&lt;Constants!$C$39,Constants!$B$39,IF(R64/$B$39&lt;Constants!$C$40,Constants!$B$40,IF(R64/$B$39&lt;Constants!$C$41,Constants!$B$41,IF(R64/$B$39&lt;Constants!$C$42,Constants!$B$42,IF(R64/$B$39&lt;Constants!$C$43,Constants!$B$43,IF(R64/$B$39&lt;Constants!$C$44,Constants!$B$44)))))))))</f>
        <v>0</v>
      </c>
      <c r="T63" s="55" t="b">
        <f>IF(S64/$B$39&lt;Constants!$C$36,Constants!$B$36,IF(S64/$B$39&lt;Constants!$C$37,Constants!$B$37,IF(S64/$B$39&lt;Constants!$C$38,Constants!$B$38,IF(S64/$B$39&lt;Constants!$C$39,Constants!$B$39,IF(S64/$B$39&lt;Constants!$C$40,Constants!$B$40,IF(S64/$B$39&lt;Constants!$C$41,Constants!$B$41,IF(S64/$B$39&lt;Constants!$C$42,Constants!$B$42,IF(S64/$B$39&lt;Constants!$C$43,Constants!$B$43,IF(S64/$B$39&lt;Constants!$C$44,Constants!$B$44)))))))))</f>
        <v>0</v>
      </c>
      <c r="U63" s="55" t="b">
        <f>IF(T64/$B$39&lt;Constants!$C$36,Constants!$B$36,IF(T64/$B$39&lt;Constants!$C$37,Constants!$B$37,IF(T64/$B$39&lt;Constants!$C$38,Constants!$B$38,IF(T64/$B$39&lt;Constants!$C$39,Constants!$B$39,IF(T64/$B$39&lt;Constants!$C$40,Constants!$B$40,IF(T64/$B$39&lt;Constants!$C$41,Constants!$B$41,IF(T64/$B$39&lt;Constants!$C$42,Constants!$B$42,IF(T64/$B$39&lt;Constants!$C$43,Constants!$B$43,IF(T64/$B$39&lt;Constants!$C$44,Constants!$B$44)))))))))</f>
        <v>0</v>
      </c>
      <c r="V63" s="55" t="b">
        <f>IF(U64/$B$39&lt;Constants!$C$36,Constants!$B$36,IF(U64/$B$39&lt;Constants!$C$37,Constants!$B$37,IF(U64/$B$39&lt;Constants!$C$38,Constants!$B$38,IF(U64/$B$39&lt;Constants!$C$39,Constants!$B$39,IF(U64/$B$39&lt;Constants!$C$40,Constants!$B$40,IF(U64/$B$39&lt;Constants!$C$41,Constants!$B$41,IF(U64/$B$39&lt;Constants!$C$42,Constants!$B$42,IF(U64/$B$39&lt;Constants!$C$43,Constants!$B$43,IF(U64/$B$39&lt;Constants!$C$44,Constants!$B$44)))))))))</f>
        <v>0</v>
      </c>
      <c r="W63" s="55" t="b">
        <f>IF(V64/$B$39&lt;Constants!$C$36,Constants!$B$36,IF(V64/$B$39&lt;Constants!$C$37,Constants!$B$37,IF(V64/$B$39&lt;Constants!$C$38,Constants!$B$38,IF(V64/$B$39&lt;Constants!$C$39,Constants!$B$39,IF(V64/$B$39&lt;Constants!$C$40,Constants!$B$40,IF(V64/$B$39&lt;Constants!$C$41,Constants!$B$41,IF(V64/$B$39&lt;Constants!$C$42,Constants!$B$42,IF(V64/$B$39&lt;Constants!$C$43,Constants!$B$43,IF(V64/$B$39&lt;Constants!$C$44,Constants!$B$44)))))))))</f>
        <v>0</v>
      </c>
      <c r="X63" s="55" t="b">
        <f>IF(W64/$B$39&lt;Constants!$C$36,Constants!$B$36,IF(W64/$B$39&lt;Constants!$C$37,Constants!$B$37,IF(W64/$B$39&lt;Constants!$C$38,Constants!$B$38,IF(W64/$B$39&lt;Constants!$C$39,Constants!$B$39,IF(W64/$B$39&lt;Constants!$C$40,Constants!$B$40,IF(W64/$B$39&lt;Constants!$C$41,Constants!$B$41,IF(W64/$B$39&lt;Constants!$C$42,Constants!$B$42,IF(W64/$B$39&lt;Constants!$C$43,Constants!$B$43,IF(W64/$B$39&lt;Constants!$C$44,Constants!$B$44)))))))))</f>
        <v>0</v>
      </c>
      <c r="Y63" s="55" t="b">
        <f>IF(X64/$B$39&lt;Constants!$C$36,Constants!$B$36,IF(X64/$B$39&lt;Constants!$C$37,Constants!$B$37,IF(X64/$B$39&lt;Constants!$C$38,Constants!$B$38,IF(X64/$B$39&lt;Constants!$C$39,Constants!$B$39,IF(X64/$B$39&lt;Constants!$C$40,Constants!$B$40,IF(X64/$B$39&lt;Constants!$C$41,Constants!$B$41,IF(X64/$B$39&lt;Constants!$C$42,Constants!$B$42,IF(X64/$B$39&lt;Constants!$C$43,Constants!$B$43,IF(X64/$B$39&lt;Constants!$C$44,Constants!$B$44)))))))))</f>
        <v>0</v>
      </c>
      <c r="Z63" s="55" t="b">
        <f>IF(Y64/$B$39&lt;Constants!$C$36,Constants!$B$36,IF(Y64/$B$39&lt;Constants!$C$37,Constants!$B$37,IF(Y64/$B$39&lt;Constants!$C$38,Constants!$B$38,IF(Y64/$B$39&lt;Constants!$C$39,Constants!$B$39,IF(Y64/$B$39&lt;Constants!$C$40,Constants!$B$40,IF(Y64/$B$39&lt;Constants!$C$41,Constants!$B$41,IF(Y64/$B$39&lt;Constants!$C$42,Constants!$B$42,IF(Y64/$B$39&lt;Constants!$C$43,Constants!$B$43,IF(Y64/$B$39&lt;Constants!$C$44,Constants!$B$44)))))))))</f>
        <v>0</v>
      </c>
      <c r="AA63" s="55" t="b">
        <f>IF(Z64/$B$39&lt;Constants!$C$36,Constants!$B$36,IF(Z64/$B$39&lt;Constants!$C$37,Constants!$B$37,IF(Z64/$B$39&lt;Constants!$C$38,Constants!$B$38,IF(Z64/$B$39&lt;Constants!$C$39,Constants!$B$39,IF(Z64/$B$39&lt;Constants!$C$40,Constants!$B$40,IF(Z64/$B$39&lt;Constants!$C$41,Constants!$B$41,IF(Z64/$B$39&lt;Constants!$C$42,Constants!$B$42,IF(Z64/$B$39&lt;Constants!$C$43,Constants!$B$43,IF(Z64/$B$39&lt;Constants!$C$44,Constants!$B$44)))))))))</f>
        <v>0</v>
      </c>
      <c r="AB63" s="55" t="b">
        <f>IF(AA64/$B$39&lt;Constants!$C$36,Constants!$B$36,IF(AA64/$B$39&lt;Constants!$C$37,Constants!$B$37,IF(AA64/$B$39&lt;Constants!$C$38,Constants!$B$38,IF(AA64/$B$39&lt;Constants!$C$39,Constants!$B$39,IF(AA64/$B$39&lt;Constants!$C$40,Constants!$B$40,IF(AA64/$B$39&lt;Constants!$C$41,Constants!$B$41,IF(AA64/$B$39&lt;Constants!$C$42,Constants!$B$42,IF(AA64/$B$39&lt;Constants!$C$43,Constants!$B$43,IF(AA64/$B$39&lt;Constants!$C$44,Constants!$B$44)))))))))</f>
        <v>0</v>
      </c>
    </row>
    <row r="64" spans="3:28">
      <c r="C64" s="60" t="s">
        <v>95</v>
      </c>
      <c r="D64" s="57">
        <f>AB62</f>
        <v>390</v>
      </c>
      <c r="E64" s="57">
        <f>IF(AND(D64+E$37&gt;$B$39,E$37&lt;E63),$B$39,IF(E$37&lt;0,D64+E$37/Constants!$B$34,IF(E$37&gt;E$39,D64+E63*Constants!$B$34,D64+E$37*Constants!$B$34)))</f>
        <v>390</v>
      </c>
      <c r="F64" s="57">
        <f>IF(AND(E64+F$37&gt;$B$39,F$37&lt;F63),$B$39,IF(F$37&lt;0,E64+F$37/Constants!$B$34,IF(F$37&gt;F$39,E64+F63*Constants!$B$34,E64+F$37*Constants!$B$34)))</f>
        <v>390</v>
      </c>
      <c r="G64" s="57">
        <f>IF(AND(F64+G$37&gt;$B$39,G$37&lt;G63),$B$39,IF(G$37&lt;0,F64+G$37/Constants!$B$34,IF(G$37&gt;G$39,F64+G63*Constants!$B$34,F64+G$37*Constants!$B$34)))</f>
        <v>390</v>
      </c>
      <c r="H64" s="57">
        <f>IF(AND(G64+H$37&gt;$B$39,H$37&lt;H63),$B$39,IF(H$37&lt;0,G64+H$37/Constants!$B$34,IF(H$37&gt;H$39,G64+H63*Constants!$B$34,G64+H$37*Constants!$B$34)))</f>
        <v>390</v>
      </c>
      <c r="I64" s="57">
        <f>IF(AND(H64+I$37&gt;$B$39,I$37&lt;I63),$B$39,IF(I$37&lt;0,H64+I$37/Constants!$B$34,IF(I$37&gt;I$39,H64+I63*Constants!$B$34,H64+I$37*Constants!$B$34)))</f>
        <v>390</v>
      </c>
      <c r="J64" s="57">
        <f>IF(AND(I64+J$37&gt;$B$39,J$37&lt;J63),$B$39,IF(J$37&lt;0,I64+J$37/Constants!$B$34,IF(J$37&gt;J$39,I64+J63*Constants!$B$34,I64+J$37*Constants!$B$34)))</f>
        <v>390</v>
      </c>
      <c r="K64" s="57">
        <f>IF(AND(J64+K$37&gt;$B$39,K$37&lt;K63),$B$39,IF(K$37&lt;0,J64+K$37/Constants!$B$34,IF(K$37&gt;K$39,J64+K63*Constants!$B$34,J64+K$37*Constants!$B$34)))</f>
        <v>390</v>
      </c>
      <c r="L64" s="57">
        <f>IF(AND(K64+L$37&gt;$B$39,L$37&lt;L63),$B$39,IF(L$37&lt;0,K64+L$37/Constants!$B$34,IF(L$37&gt;L$39,K64+L63*Constants!$B$34,K64+L$37*Constants!$B$34)))</f>
        <v>390</v>
      </c>
      <c r="M64" s="57">
        <f>IF(AND(L64+M$37&gt;$B$39,M$37&lt;M63),$B$39,IF(M$37&lt;0,L64+M$37/Constants!$B$34,IF(M$37&gt;M$39,L64+M63*Constants!$B$34,L64+M$37*Constants!$B$34)))</f>
        <v>390</v>
      </c>
      <c r="N64" s="57">
        <f>IF(AND(M64+N$37&gt;$B$39,N$37&lt;N63),$B$39,IF(N$37&lt;0,M64+N$37/Constants!$B$34,IF(N$37&gt;N$39,M64+N63*Constants!$B$34,M64+N$37*Constants!$B$34)))</f>
        <v>390</v>
      </c>
      <c r="O64" s="57">
        <f>IF(AND(N64+O$37&gt;$B$39,O$37&lt;O63),$B$39,IF(O$37&lt;0,N64+O$37/Constants!$B$34,IF(O$37&gt;O$39,N64+O63*Constants!$B$34,N64+O$37*Constants!$B$34)))</f>
        <v>390</v>
      </c>
      <c r="P64" s="57">
        <f>IF(AND(O64+P$37&gt;$B$39,P$37&lt;P63),$B$39,IF(P$37&lt;0,O64+P$37/Constants!$B$34,IF(P$37&gt;P$39,O64+P63*Constants!$B$34,O64+P$37*Constants!$B$34)))</f>
        <v>390</v>
      </c>
      <c r="Q64" s="57">
        <f>IF(AND(P64+Q$37&gt;$B$39,Q$37&lt;Q63),$B$39,IF(Q$37&lt;0,P64+Q$37/Constants!$B$34,IF(Q$37&gt;Q$39,P64+Q63*Constants!$B$34,P64+Q$37*Constants!$B$34)))</f>
        <v>390</v>
      </c>
      <c r="R64" s="57">
        <f>IF(AND(Q64+R$37&gt;$B$39,R$37&lt;R63),$B$39,IF(R$37&lt;0,Q64+R$37/Constants!$B$34,IF(R$37&gt;R$39,Q64+R63*Constants!$B$34,Q64+R$37*Constants!$B$34)))</f>
        <v>390</v>
      </c>
      <c r="S64" s="57">
        <f>IF(AND(R64+S$37&gt;$B$39,S$37&lt;S63),$B$39,IF(S$37&lt;0,R64+S$37/Constants!$B$34,IF(S$37&gt;S$39,R64+S63*Constants!$B$34,R64+S$37*Constants!$B$34)))</f>
        <v>390</v>
      </c>
      <c r="T64" s="57">
        <f>IF(AND(S64+T$37&gt;$B$39,T$37&lt;T63),$B$39,IF(T$37&lt;0,S64+T$37/Constants!$B$34,IF(T$37&gt;T$39,S64+T63*Constants!$B$34,S64+T$37*Constants!$B$34)))</f>
        <v>390</v>
      </c>
      <c r="U64" s="57">
        <f>IF(AND(T64+U$37&gt;$B$39,U$37&lt;U63),$B$39,IF(U$37&lt;0,T64+U$37/Constants!$B$34,IF(U$37&gt;U$39,T64+U63*Constants!$B$34,T64+U$37*Constants!$B$34)))</f>
        <v>390</v>
      </c>
      <c r="V64" s="57">
        <f>IF(AND(U64+V$37&gt;$B$39,V$37&lt;V63),$B$39,IF(V$37&lt;0,U64+V$37/Constants!$B$34,IF(V$37&gt;V$39,U64+V63*Constants!$B$34,U64+V$37*Constants!$B$34)))</f>
        <v>390</v>
      </c>
      <c r="W64" s="57">
        <f>IF(AND(V64+W$37&gt;$B$39,W$37&lt;W63),$B$39,IF(W$37&lt;0,V64+W$37/Constants!$B$34,IF(W$37&gt;W$39,V64+W63*Constants!$B$34,V64+W$37*Constants!$B$34)))</f>
        <v>390</v>
      </c>
      <c r="X64" s="57">
        <f>IF(AND(W64+X$37&gt;$B$39,X$37&lt;X63),$B$39,IF(X$37&lt;0,W64+X$37/Constants!$B$34,IF(X$37&gt;X$39,W64+X63*Constants!$B$34,W64+X$37*Constants!$B$34)))</f>
        <v>390</v>
      </c>
      <c r="Y64" s="57">
        <f>IF(AND(X64+Y$37&gt;$B$39,Y$37&lt;Y63),$B$39,IF(Y$37&lt;0,X64+Y$37/Constants!$B$34,IF(Y$37&gt;Y$39,X64+Y63*Constants!$B$34,X64+Y$37*Constants!$B$34)))</f>
        <v>390</v>
      </c>
      <c r="Z64" s="57">
        <f>IF(AND(Y64+Z$37&gt;$B$39,Z$37&lt;Z63),$B$39,IF(Z$37&lt;0,Y64+Z$37/Constants!$B$34,IF(Z$37&gt;Z$39,Y64+Z63*Constants!$B$34,Y64+Z$37*Constants!$B$34)))</f>
        <v>390</v>
      </c>
      <c r="AA64" s="57">
        <f>IF(AND(Z64+AA$37&gt;$B$39,AA$37&lt;AA63),$B$39,IF(AA$37&lt;0,Z64+AA$37/Constants!$B$34,IF(AA$37&gt;AA$39,Z64+AA63*Constants!$B$34,Z64+AA$37*Constants!$B$34)))</f>
        <v>390</v>
      </c>
      <c r="AB64" s="57">
        <f>IF(AND(AA64+AB$37&gt;$B$39,AB$37&lt;AB63),$B$39,IF(AB$37&lt;0,AA64+AB$37/Constants!$B$34,IF(AB$37&gt;AB$39,AA64+AB63*Constants!$B$34,AA64+AB$37*Constants!$B$34)))</f>
        <v>390</v>
      </c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86"/>
  <sheetViews>
    <sheetView workbookViewId="0">
      <selection activeCell="C16" sqref="C16"/>
    </sheetView>
  </sheetViews>
  <sheetFormatPr defaultRowHeight="12.75"/>
  <cols>
    <col min="1" max="1" width="29.5703125" customWidth="1"/>
    <col min="2" max="2" width="18.140625" customWidth="1"/>
    <col min="3" max="3" width="15.5703125" customWidth="1"/>
  </cols>
  <sheetData>
    <row r="1" spans="1:4">
      <c r="B1" t="s">
        <v>103</v>
      </c>
    </row>
    <row r="2" spans="1:4">
      <c r="A2" t="s">
        <v>104</v>
      </c>
      <c r="B2" t="s">
        <v>105</v>
      </c>
    </row>
    <row r="3" spans="1:4">
      <c r="A3" t="s">
        <v>106</v>
      </c>
      <c r="B3" t="s">
        <v>107</v>
      </c>
    </row>
    <row r="4" spans="1:4">
      <c r="A4" t="s">
        <v>108</v>
      </c>
      <c r="B4" t="s">
        <v>109</v>
      </c>
    </row>
    <row r="5" spans="1:4">
      <c r="A5" t="s">
        <v>110</v>
      </c>
      <c r="B5">
        <v>9</v>
      </c>
    </row>
    <row r="6" spans="1:4">
      <c r="A6" t="s">
        <v>111</v>
      </c>
      <c r="B6" t="s">
        <v>112</v>
      </c>
    </row>
    <row r="8" spans="1:4">
      <c r="A8" t="s">
        <v>113</v>
      </c>
    </row>
    <row r="9" spans="1:4">
      <c r="A9" t="s">
        <v>114</v>
      </c>
    </row>
    <row r="10" spans="1:4">
      <c r="A10" t="s">
        <v>115</v>
      </c>
    </row>
    <row r="11" spans="1:4">
      <c r="A11" t="s">
        <v>116</v>
      </c>
    </row>
    <row r="12" spans="1:4">
      <c r="A12" t="s">
        <v>117</v>
      </c>
    </row>
    <row r="13" spans="1:4">
      <c r="A13" t="s">
        <v>118</v>
      </c>
      <c r="B13" t="s">
        <v>119</v>
      </c>
      <c r="C13" t="s">
        <v>120</v>
      </c>
      <c r="D13" t="s">
        <v>121</v>
      </c>
    </row>
    <row r="14" spans="1:4">
      <c r="A14">
        <v>2.5</v>
      </c>
      <c r="B14">
        <v>8600</v>
      </c>
      <c r="C14" s="63">
        <f t="shared" ref="C14:C24" si="0">A14*B14</f>
        <v>21500</v>
      </c>
      <c r="D14" s="63">
        <f t="shared" ref="D14:D24" si="1">C14/$C$24</f>
        <v>1.4333333333333333</v>
      </c>
    </row>
    <row r="15" spans="1:4">
      <c r="A15">
        <v>5</v>
      </c>
      <c r="B15">
        <v>4800</v>
      </c>
      <c r="C15" s="63">
        <f t="shared" si="0"/>
        <v>24000</v>
      </c>
      <c r="D15" s="63">
        <f t="shared" si="1"/>
        <v>1.6</v>
      </c>
    </row>
    <row r="16" spans="1:4">
      <c r="A16">
        <v>10</v>
      </c>
      <c r="B16">
        <v>1850</v>
      </c>
      <c r="C16" s="63">
        <f t="shared" si="0"/>
        <v>18500</v>
      </c>
      <c r="D16" s="63">
        <f t="shared" si="1"/>
        <v>1.2333333333333334</v>
      </c>
    </row>
    <row r="17" spans="1:4">
      <c r="A17">
        <v>15</v>
      </c>
      <c r="B17">
        <v>1200</v>
      </c>
      <c r="C17" s="63">
        <f t="shared" si="0"/>
        <v>18000</v>
      </c>
      <c r="D17" s="63">
        <f t="shared" si="1"/>
        <v>1.2</v>
      </c>
    </row>
    <row r="18" spans="1:4">
      <c r="A18">
        <v>20</v>
      </c>
      <c r="B18">
        <v>850</v>
      </c>
      <c r="C18" s="63">
        <f t="shared" si="0"/>
        <v>17000</v>
      </c>
      <c r="D18" s="63">
        <f t="shared" si="1"/>
        <v>1.1333333333333333</v>
      </c>
    </row>
    <row r="19" spans="1:4">
      <c r="A19">
        <v>25</v>
      </c>
      <c r="B19">
        <v>650</v>
      </c>
      <c r="C19" s="63">
        <f t="shared" si="0"/>
        <v>16250</v>
      </c>
      <c r="D19" s="63">
        <f t="shared" si="1"/>
        <v>1.0833333333333333</v>
      </c>
    </row>
    <row r="20" spans="1:4">
      <c r="A20">
        <v>30</v>
      </c>
      <c r="B20">
        <v>500</v>
      </c>
      <c r="C20" s="63">
        <f t="shared" si="0"/>
        <v>15000</v>
      </c>
      <c r="D20" s="63">
        <f t="shared" si="1"/>
        <v>1</v>
      </c>
    </row>
    <row r="21" spans="1:4">
      <c r="A21">
        <v>35</v>
      </c>
      <c r="B21">
        <v>450</v>
      </c>
      <c r="C21" s="63">
        <f t="shared" si="0"/>
        <v>15750</v>
      </c>
      <c r="D21" s="63">
        <f t="shared" si="1"/>
        <v>1.05</v>
      </c>
    </row>
    <row r="22" spans="1:4">
      <c r="A22">
        <v>40</v>
      </c>
      <c r="B22">
        <v>400</v>
      </c>
      <c r="C22" s="63">
        <f t="shared" si="0"/>
        <v>16000</v>
      </c>
      <c r="D22" s="63">
        <f t="shared" si="1"/>
        <v>1.0666666666666667</v>
      </c>
    </row>
    <row r="23" spans="1:4">
      <c r="A23">
        <v>45</v>
      </c>
      <c r="B23">
        <v>350</v>
      </c>
      <c r="C23" s="63">
        <f t="shared" si="0"/>
        <v>15750</v>
      </c>
      <c r="D23" s="63">
        <f t="shared" si="1"/>
        <v>1.05</v>
      </c>
    </row>
    <row r="24" spans="1:4">
      <c r="A24">
        <v>50</v>
      </c>
      <c r="B24">
        <v>300</v>
      </c>
      <c r="C24" s="63">
        <f t="shared" si="0"/>
        <v>15000</v>
      </c>
      <c r="D24" s="63">
        <f t="shared" si="1"/>
        <v>1</v>
      </c>
    </row>
    <row r="26" spans="1:4">
      <c r="A26" t="s">
        <v>122</v>
      </c>
      <c r="B26" t="s">
        <v>123</v>
      </c>
      <c r="C26" t="s">
        <v>124</v>
      </c>
    </row>
    <row r="27" spans="1:4">
      <c r="A27">
        <v>1</v>
      </c>
      <c r="B27">
        <v>2</v>
      </c>
      <c r="C27" s="63">
        <f>SUM(B27:B86)/60</f>
        <v>0.66666666666666663</v>
      </c>
    </row>
    <row r="28" spans="1:4">
      <c r="A28" s="63">
        <f t="shared" ref="A28:A59" si="2">A27+1</f>
        <v>2</v>
      </c>
      <c r="B28">
        <v>2</v>
      </c>
    </row>
    <row r="29" spans="1:4">
      <c r="A29" s="63">
        <f t="shared" si="2"/>
        <v>3</v>
      </c>
      <c r="B29">
        <v>2</v>
      </c>
    </row>
    <row r="30" spans="1:4">
      <c r="A30" s="63">
        <f t="shared" si="2"/>
        <v>4</v>
      </c>
      <c r="B30">
        <v>2</v>
      </c>
    </row>
    <row r="31" spans="1:4">
      <c r="A31" s="63">
        <f t="shared" si="2"/>
        <v>5</v>
      </c>
      <c r="B31">
        <v>2</v>
      </c>
    </row>
    <row r="32" spans="1:4">
      <c r="A32" s="63">
        <f t="shared" si="2"/>
        <v>6</v>
      </c>
    </row>
    <row r="33" spans="1:2">
      <c r="A33" s="63">
        <f t="shared" si="2"/>
        <v>7</v>
      </c>
    </row>
    <row r="34" spans="1:2">
      <c r="A34" s="63">
        <f t="shared" si="2"/>
        <v>8</v>
      </c>
    </row>
    <row r="35" spans="1:2">
      <c r="A35" s="63">
        <f t="shared" si="2"/>
        <v>9</v>
      </c>
    </row>
    <row r="36" spans="1:2">
      <c r="A36" s="63">
        <f t="shared" si="2"/>
        <v>10</v>
      </c>
    </row>
    <row r="37" spans="1:2">
      <c r="A37" s="63">
        <f t="shared" si="2"/>
        <v>11</v>
      </c>
    </row>
    <row r="38" spans="1:2">
      <c r="A38" s="63">
        <f t="shared" si="2"/>
        <v>12</v>
      </c>
    </row>
    <row r="39" spans="1:2">
      <c r="A39" s="63">
        <f t="shared" si="2"/>
        <v>13</v>
      </c>
    </row>
    <row r="40" spans="1:2">
      <c r="A40" s="63">
        <f t="shared" si="2"/>
        <v>14</v>
      </c>
    </row>
    <row r="41" spans="1:2">
      <c r="A41" s="63">
        <f t="shared" si="2"/>
        <v>15</v>
      </c>
    </row>
    <row r="42" spans="1:2">
      <c r="A42" s="63">
        <f t="shared" si="2"/>
        <v>16</v>
      </c>
      <c r="B42">
        <v>2</v>
      </c>
    </row>
    <row r="43" spans="1:2">
      <c r="A43" s="63">
        <f t="shared" si="2"/>
        <v>17</v>
      </c>
      <c r="B43">
        <v>2</v>
      </c>
    </row>
    <row r="44" spans="1:2">
      <c r="A44" s="63">
        <f t="shared" si="2"/>
        <v>18</v>
      </c>
      <c r="B44">
        <v>2</v>
      </c>
    </row>
    <row r="45" spans="1:2">
      <c r="A45" s="63">
        <f t="shared" si="2"/>
        <v>19</v>
      </c>
      <c r="B45">
        <v>2</v>
      </c>
    </row>
    <row r="46" spans="1:2">
      <c r="A46" s="63">
        <f t="shared" si="2"/>
        <v>20</v>
      </c>
      <c r="B46">
        <v>2</v>
      </c>
    </row>
    <row r="47" spans="1:2">
      <c r="A47" s="63">
        <f t="shared" si="2"/>
        <v>21</v>
      </c>
    </row>
    <row r="48" spans="1:2">
      <c r="A48" s="63">
        <f t="shared" si="2"/>
        <v>22</v>
      </c>
    </row>
    <row r="49" spans="1:2">
      <c r="A49" s="63">
        <f t="shared" si="2"/>
        <v>23</v>
      </c>
    </row>
    <row r="50" spans="1:2">
      <c r="A50" s="63">
        <f t="shared" si="2"/>
        <v>24</v>
      </c>
    </row>
    <row r="51" spans="1:2">
      <c r="A51" s="63">
        <f t="shared" si="2"/>
        <v>25</v>
      </c>
    </row>
    <row r="52" spans="1:2">
      <c r="A52" s="63">
        <f t="shared" si="2"/>
        <v>26</v>
      </c>
    </row>
    <row r="53" spans="1:2">
      <c r="A53" s="63">
        <f t="shared" si="2"/>
        <v>27</v>
      </c>
    </row>
    <row r="54" spans="1:2">
      <c r="A54" s="63">
        <f t="shared" si="2"/>
        <v>28</v>
      </c>
    </row>
    <row r="55" spans="1:2">
      <c r="A55" s="63">
        <f t="shared" si="2"/>
        <v>29</v>
      </c>
    </row>
    <row r="56" spans="1:2">
      <c r="A56" s="63">
        <f t="shared" si="2"/>
        <v>30</v>
      </c>
      <c r="B56">
        <v>2</v>
      </c>
    </row>
    <row r="57" spans="1:2">
      <c r="A57" s="63">
        <f t="shared" si="2"/>
        <v>31</v>
      </c>
      <c r="B57">
        <v>2</v>
      </c>
    </row>
    <row r="58" spans="1:2">
      <c r="A58" s="63">
        <f t="shared" si="2"/>
        <v>32</v>
      </c>
      <c r="B58">
        <v>2</v>
      </c>
    </row>
    <row r="59" spans="1:2">
      <c r="A59" s="63">
        <f t="shared" si="2"/>
        <v>33</v>
      </c>
      <c r="B59">
        <v>2</v>
      </c>
    </row>
    <row r="60" spans="1:2">
      <c r="A60" s="63">
        <f t="shared" ref="A60:A86" si="3">A59+1</f>
        <v>34</v>
      </c>
      <c r="B60">
        <v>2</v>
      </c>
    </row>
    <row r="61" spans="1:2">
      <c r="A61" s="63">
        <f t="shared" si="3"/>
        <v>35</v>
      </c>
    </row>
    <row r="62" spans="1:2">
      <c r="A62" s="63">
        <f t="shared" si="3"/>
        <v>36</v>
      </c>
    </row>
    <row r="63" spans="1:2">
      <c r="A63" s="63">
        <f t="shared" si="3"/>
        <v>37</v>
      </c>
    </row>
    <row r="64" spans="1:2">
      <c r="A64" s="63">
        <f t="shared" si="3"/>
        <v>38</v>
      </c>
    </row>
    <row r="65" spans="1:2">
      <c r="A65" s="63">
        <f t="shared" si="3"/>
        <v>39</v>
      </c>
    </row>
    <row r="66" spans="1:2">
      <c r="A66" s="63">
        <f t="shared" si="3"/>
        <v>40</v>
      </c>
    </row>
    <row r="67" spans="1:2">
      <c r="A67" s="63">
        <f t="shared" si="3"/>
        <v>41</v>
      </c>
    </row>
    <row r="68" spans="1:2">
      <c r="A68" s="63">
        <f t="shared" si="3"/>
        <v>42</v>
      </c>
    </row>
    <row r="69" spans="1:2">
      <c r="A69" s="63">
        <f t="shared" si="3"/>
        <v>43</v>
      </c>
    </row>
    <row r="70" spans="1:2">
      <c r="A70" s="63">
        <f t="shared" si="3"/>
        <v>44</v>
      </c>
    </row>
    <row r="71" spans="1:2">
      <c r="A71" s="63">
        <f t="shared" si="3"/>
        <v>45</v>
      </c>
      <c r="B71">
        <v>2</v>
      </c>
    </row>
    <row r="72" spans="1:2">
      <c r="A72" s="63">
        <f t="shared" si="3"/>
        <v>46</v>
      </c>
      <c r="B72">
        <v>2</v>
      </c>
    </row>
    <row r="73" spans="1:2">
      <c r="A73" s="63">
        <f t="shared" si="3"/>
        <v>47</v>
      </c>
      <c r="B73">
        <v>2</v>
      </c>
    </row>
    <row r="74" spans="1:2">
      <c r="A74" s="63">
        <f t="shared" si="3"/>
        <v>48</v>
      </c>
      <c r="B74">
        <v>2</v>
      </c>
    </row>
    <row r="75" spans="1:2">
      <c r="A75" s="63">
        <f t="shared" si="3"/>
        <v>49</v>
      </c>
      <c r="B75">
        <v>2</v>
      </c>
    </row>
    <row r="76" spans="1:2">
      <c r="A76" s="63">
        <f t="shared" si="3"/>
        <v>50</v>
      </c>
    </row>
    <row r="77" spans="1:2">
      <c r="A77" s="63">
        <f t="shared" si="3"/>
        <v>51</v>
      </c>
    </row>
    <row r="78" spans="1:2">
      <c r="A78" s="63">
        <f t="shared" si="3"/>
        <v>52</v>
      </c>
    </row>
    <row r="79" spans="1:2">
      <c r="A79" s="63">
        <f t="shared" si="3"/>
        <v>53</v>
      </c>
    </row>
    <row r="80" spans="1:2">
      <c r="A80" s="63">
        <f t="shared" si="3"/>
        <v>54</v>
      </c>
    </row>
    <row r="81" spans="1:1">
      <c r="A81" s="63">
        <f t="shared" si="3"/>
        <v>55</v>
      </c>
    </row>
    <row r="82" spans="1:1">
      <c r="A82" s="63">
        <f t="shared" si="3"/>
        <v>56</v>
      </c>
    </row>
    <row r="83" spans="1:1">
      <c r="A83" s="63">
        <f t="shared" si="3"/>
        <v>57</v>
      </c>
    </row>
    <row r="84" spans="1:1">
      <c r="A84" s="63">
        <f t="shared" si="3"/>
        <v>58</v>
      </c>
    </row>
    <row r="85" spans="1:1">
      <c r="A85" s="63">
        <f t="shared" si="3"/>
        <v>59</v>
      </c>
    </row>
    <row r="86" spans="1:1">
      <c r="A86" s="63">
        <f t="shared" si="3"/>
        <v>60</v>
      </c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7"/>
  <sheetViews>
    <sheetView workbookViewId="0">
      <selection activeCell="A33" sqref="A33"/>
    </sheetView>
  </sheetViews>
  <sheetFormatPr defaultColWidth="11.5703125" defaultRowHeight="12.75"/>
  <cols>
    <col min="1" max="1" width="45.42578125" customWidth="1"/>
    <col min="2" max="2" width="14.85546875" customWidth="1"/>
  </cols>
  <sheetData>
    <row r="1" spans="1:7" ht="15">
      <c r="A1" s="64" t="s">
        <v>125</v>
      </c>
      <c r="F1" s="65"/>
      <c r="G1" s="65"/>
    </row>
    <row r="2" spans="1:7" ht="15">
      <c r="A2" s="66" t="s">
        <v>126</v>
      </c>
      <c r="B2" t="s">
        <v>127</v>
      </c>
      <c r="G2" s="65"/>
    </row>
    <row r="3" spans="1:7" ht="15">
      <c r="A3" s="67" t="s">
        <v>128</v>
      </c>
      <c r="B3" s="68">
        <v>0.5</v>
      </c>
      <c r="C3" s="68">
        <v>29.9999</v>
      </c>
      <c r="D3" s="69"/>
      <c r="E3" s="70"/>
      <c r="F3" s="65"/>
      <c r="G3" s="65"/>
    </row>
    <row r="4" spans="1:7" ht="15">
      <c r="A4" s="71"/>
      <c r="B4" s="72">
        <v>0.03</v>
      </c>
      <c r="C4" s="72">
        <v>199.999</v>
      </c>
      <c r="D4" s="73">
        <v>400</v>
      </c>
      <c r="E4" s="74">
        <v>470</v>
      </c>
      <c r="F4" s="65"/>
      <c r="G4" s="65"/>
    </row>
    <row r="5" spans="1:7" ht="15">
      <c r="A5" s="67" t="s">
        <v>129</v>
      </c>
      <c r="B5" s="68">
        <v>1.6</v>
      </c>
      <c r="C5" s="68">
        <v>2.9999000000000002</v>
      </c>
      <c r="D5" s="75">
        <v>1.8</v>
      </c>
      <c r="E5" s="76">
        <v>1.9990000000000001</v>
      </c>
      <c r="F5" s="65"/>
      <c r="G5" s="65"/>
    </row>
    <row r="6" spans="1:7" ht="15">
      <c r="A6" s="77"/>
      <c r="B6" s="78">
        <v>3.5</v>
      </c>
      <c r="C6" s="78">
        <v>3.9990000000000001</v>
      </c>
      <c r="D6" s="79"/>
      <c r="E6" s="80"/>
      <c r="F6" s="65"/>
      <c r="G6" s="65"/>
    </row>
    <row r="7" spans="1:7" ht="15">
      <c r="A7" s="77"/>
      <c r="B7" s="81">
        <v>4</v>
      </c>
      <c r="C7" s="81">
        <v>4.9999000000000002</v>
      </c>
      <c r="E7" s="82"/>
      <c r="F7" s="65"/>
      <c r="G7" s="65"/>
    </row>
    <row r="8" spans="1:7" ht="15">
      <c r="A8" s="77"/>
      <c r="B8" s="81">
        <v>6</v>
      </c>
      <c r="C8" s="81">
        <v>6.9999000000000002</v>
      </c>
      <c r="E8" s="82"/>
      <c r="F8" s="65"/>
    </row>
    <row r="9" spans="1:7">
      <c r="A9" s="77"/>
      <c r="B9" s="78">
        <v>7</v>
      </c>
      <c r="C9" s="78">
        <v>7.3</v>
      </c>
      <c r="E9" s="82"/>
    </row>
    <row r="10" spans="1:7">
      <c r="A10" s="77"/>
      <c r="B10" s="81">
        <v>8</v>
      </c>
      <c r="C10" s="81">
        <v>8.9999000000000002</v>
      </c>
      <c r="E10" s="82"/>
    </row>
    <row r="11" spans="1:7">
      <c r="A11" s="77"/>
      <c r="B11" s="64">
        <v>10.1</v>
      </c>
      <c r="C11" s="64">
        <v>10.15</v>
      </c>
      <c r="E11" s="82"/>
    </row>
    <row r="12" spans="1:7">
      <c r="A12" s="77"/>
      <c r="B12" s="81">
        <v>12</v>
      </c>
      <c r="C12" s="81">
        <v>13.9999</v>
      </c>
      <c r="E12" s="82"/>
    </row>
    <row r="13" spans="1:7">
      <c r="A13" s="77"/>
      <c r="B13" s="78">
        <v>14</v>
      </c>
      <c r="C13" s="78">
        <v>14.35</v>
      </c>
      <c r="E13" s="82"/>
    </row>
    <row r="14" spans="1:7">
      <c r="A14" s="77"/>
      <c r="B14" s="81">
        <v>16</v>
      </c>
      <c r="C14" s="81">
        <v>17.9999</v>
      </c>
      <c r="E14" s="82"/>
    </row>
    <row r="15" spans="1:7">
      <c r="A15" s="77"/>
      <c r="B15" s="81">
        <v>18</v>
      </c>
      <c r="C15" s="81">
        <v>19.9999</v>
      </c>
      <c r="D15" s="78">
        <v>18.068000000000001</v>
      </c>
      <c r="E15" s="83">
        <v>18.167999999999999</v>
      </c>
    </row>
    <row r="16" spans="1:7">
      <c r="A16" s="77"/>
      <c r="B16" s="78">
        <v>21</v>
      </c>
      <c r="C16" s="78">
        <v>21.45</v>
      </c>
      <c r="D16" s="84"/>
      <c r="E16" s="85"/>
    </row>
    <row r="17" spans="1:5">
      <c r="A17" s="77"/>
      <c r="B17" s="81">
        <v>22</v>
      </c>
      <c r="C17" s="81">
        <v>22.9999</v>
      </c>
      <c r="E17" s="82"/>
    </row>
    <row r="18" spans="1:5">
      <c r="A18" s="77"/>
      <c r="B18" s="78">
        <v>24.89</v>
      </c>
      <c r="C18" s="78">
        <v>24.99</v>
      </c>
      <c r="E18" s="82"/>
    </row>
    <row r="19" spans="1:5">
      <c r="A19" s="77"/>
      <c r="B19" s="81">
        <v>25</v>
      </c>
      <c r="C19" s="81">
        <v>27.5</v>
      </c>
      <c r="E19" s="82"/>
    </row>
    <row r="20" spans="1:5">
      <c r="A20" s="77"/>
      <c r="B20" s="78">
        <v>28</v>
      </c>
      <c r="C20" s="78">
        <v>29.7</v>
      </c>
      <c r="E20" s="82"/>
    </row>
    <row r="21" spans="1:5">
      <c r="A21" s="77"/>
      <c r="B21" s="78">
        <v>50</v>
      </c>
      <c r="C21" s="78">
        <v>54</v>
      </c>
      <c r="E21" s="82"/>
    </row>
    <row r="22" spans="1:5">
      <c r="A22" s="77"/>
      <c r="B22" s="78">
        <v>144</v>
      </c>
      <c r="C22" s="78">
        <v>148</v>
      </c>
      <c r="E22" s="82"/>
    </row>
    <row r="23" spans="1:5">
      <c r="A23" s="71"/>
      <c r="B23" s="72">
        <v>430</v>
      </c>
      <c r="C23" s="72">
        <v>450</v>
      </c>
      <c r="D23" s="86"/>
      <c r="E23" s="87"/>
    </row>
    <row r="26" spans="1:5">
      <c r="A26" t="s">
        <v>130</v>
      </c>
      <c r="B26" t="s">
        <v>127</v>
      </c>
    </row>
    <row r="27" spans="1:5">
      <c r="B27">
        <v>1</v>
      </c>
    </row>
    <row r="28" spans="1:5">
      <c r="A28">
        <v>160</v>
      </c>
      <c r="C28">
        <v>1.8</v>
      </c>
      <c r="D28">
        <v>2</v>
      </c>
    </row>
    <row r="29" spans="1:5">
      <c r="B29">
        <v>2</v>
      </c>
    </row>
    <row r="30" spans="1:5">
      <c r="B30">
        <v>3</v>
      </c>
    </row>
    <row r="31" spans="1:5">
      <c r="A31" t="s">
        <v>131</v>
      </c>
      <c r="C31">
        <v>3.5</v>
      </c>
      <c r="D31">
        <v>4</v>
      </c>
    </row>
    <row r="32" spans="1:5">
      <c r="B32">
        <v>4</v>
      </c>
    </row>
    <row r="33" spans="1:4">
      <c r="B33">
        <v>5</v>
      </c>
    </row>
    <row r="34" spans="1:4">
      <c r="A34">
        <v>60</v>
      </c>
      <c r="C34">
        <v>5.3</v>
      </c>
      <c r="D34">
        <v>5.4050000000000002</v>
      </c>
    </row>
    <row r="35" spans="1:4">
      <c r="B35">
        <v>6</v>
      </c>
    </row>
    <row r="36" spans="1:4">
      <c r="B36">
        <v>7</v>
      </c>
    </row>
    <row r="37" spans="1:4">
      <c r="A37">
        <v>40</v>
      </c>
      <c r="C37">
        <v>7</v>
      </c>
      <c r="D37">
        <v>7.3</v>
      </c>
    </row>
    <row r="38" spans="1:4">
      <c r="B38">
        <v>8</v>
      </c>
    </row>
    <row r="39" spans="1:4">
      <c r="B39">
        <v>9</v>
      </c>
    </row>
    <row r="40" spans="1:4">
      <c r="B40">
        <v>10</v>
      </c>
    </row>
    <row r="41" spans="1:4">
      <c r="A41">
        <v>30</v>
      </c>
      <c r="C41">
        <v>10.1</v>
      </c>
      <c r="D41">
        <v>10.15</v>
      </c>
    </row>
    <row r="42" spans="1:4">
      <c r="B42">
        <v>11</v>
      </c>
    </row>
    <row r="43" spans="1:4">
      <c r="B43">
        <v>12</v>
      </c>
    </row>
    <row r="44" spans="1:4">
      <c r="B44">
        <v>13</v>
      </c>
    </row>
    <row r="45" spans="1:4">
      <c r="B45">
        <v>14</v>
      </c>
    </row>
    <row r="46" spans="1:4">
      <c r="A46">
        <v>20</v>
      </c>
      <c r="C46">
        <v>14</v>
      </c>
      <c r="D46">
        <v>14.35</v>
      </c>
    </row>
    <row r="47" spans="1:4">
      <c r="B47">
        <v>15</v>
      </c>
    </row>
    <row r="48" spans="1:4">
      <c r="B48">
        <v>16</v>
      </c>
    </row>
    <row r="49" spans="1:4">
      <c r="B49">
        <v>17</v>
      </c>
    </row>
    <row r="50" spans="1:4">
      <c r="B50">
        <v>18</v>
      </c>
    </row>
    <row r="51" spans="1:4">
      <c r="A51">
        <v>17</v>
      </c>
      <c r="C51">
        <v>18.068000000000001</v>
      </c>
      <c r="D51">
        <v>18.167999999999999</v>
      </c>
    </row>
    <row r="52" spans="1:4">
      <c r="B52">
        <v>19</v>
      </c>
    </row>
    <row r="53" spans="1:4">
      <c r="B53">
        <v>20</v>
      </c>
    </row>
    <row r="54" spans="1:4">
      <c r="B54">
        <v>21</v>
      </c>
    </row>
    <row r="55" spans="1:4">
      <c r="A55">
        <v>15</v>
      </c>
      <c r="C55">
        <v>21</v>
      </c>
      <c r="D55">
        <v>21.45</v>
      </c>
    </row>
    <row r="56" spans="1:4">
      <c r="B56">
        <v>22</v>
      </c>
    </row>
    <row r="57" spans="1:4">
      <c r="B57">
        <v>23</v>
      </c>
    </row>
    <row r="58" spans="1:4">
      <c r="B58">
        <v>24</v>
      </c>
    </row>
    <row r="59" spans="1:4">
      <c r="A59">
        <v>12</v>
      </c>
      <c r="C59">
        <v>24.89</v>
      </c>
      <c r="D59">
        <v>24.99</v>
      </c>
    </row>
    <row r="60" spans="1:4">
      <c r="B60">
        <v>25</v>
      </c>
    </row>
    <row r="61" spans="1:4">
      <c r="B61">
        <v>26</v>
      </c>
    </row>
    <row r="62" spans="1:4">
      <c r="B62">
        <v>27</v>
      </c>
    </row>
    <row r="63" spans="1:4">
      <c r="B63">
        <v>28</v>
      </c>
    </row>
    <row r="64" spans="1:4">
      <c r="A64">
        <v>10</v>
      </c>
      <c r="C64">
        <v>28</v>
      </c>
      <c r="D64">
        <v>29.7</v>
      </c>
    </row>
    <row r="66" spans="1:4">
      <c r="B66">
        <v>50</v>
      </c>
    </row>
    <row r="67" spans="1:4">
      <c r="A67">
        <v>6</v>
      </c>
      <c r="C67">
        <v>50</v>
      </c>
      <c r="D67">
        <v>54</v>
      </c>
    </row>
    <row r="68" spans="1:4">
      <c r="B68">
        <v>51</v>
      </c>
    </row>
    <row r="69" spans="1:4">
      <c r="B69">
        <v>52</v>
      </c>
    </row>
    <row r="70" spans="1:4">
      <c r="B70">
        <v>53</v>
      </c>
    </row>
    <row r="71" spans="1:4">
      <c r="B71">
        <v>54</v>
      </c>
    </row>
    <row r="72" spans="1:4">
      <c r="B72">
        <v>55</v>
      </c>
    </row>
    <row r="74" spans="1:4">
      <c r="B74">
        <v>144</v>
      </c>
    </row>
    <row r="75" spans="1:4">
      <c r="B75">
        <v>145</v>
      </c>
    </row>
    <row r="76" spans="1:4">
      <c r="B76">
        <v>146</v>
      </c>
    </row>
    <row r="77" spans="1:4">
      <c r="B77">
        <v>147</v>
      </c>
    </row>
    <row r="78" spans="1:4">
      <c r="B78">
        <v>148</v>
      </c>
    </row>
    <row r="80" spans="1:4">
      <c r="B80">
        <v>430</v>
      </c>
    </row>
    <row r="81" spans="1:16">
      <c r="B81">
        <v>440</v>
      </c>
    </row>
    <row r="82" spans="1:16">
      <c r="B82">
        <v>450</v>
      </c>
    </row>
    <row r="86" spans="1:16" ht="15">
      <c r="A86" s="65" t="s">
        <v>132</v>
      </c>
    </row>
    <row r="87" spans="1:16">
      <c r="A87" s="88" t="s">
        <v>133</v>
      </c>
      <c r="B87" s="89" t="s">
        <v>134</v>
      </c>
      <c r="C87" s="89" t="s">
        <v>135</v>
      </c>
    </row>
    <row r="88" spans="1:16">
      <c r="A88" s="90" t="s">
        <v>136</v>
      </c>
      <c r="B88" s="89" t="s">
        <v>137</v>
      </c>
      <c r="C88" s="91">
        <v>5881.4</v>
      </c>
      <c r="D88" s="92">
        <v>18624</v>
      </c>
      <c r="E88" s="92">
        <v>13986</v>
      </c>
      <c r="F88" s="92">
        <v>13971</v>
      </c>
      <c r="G88" s="91">
        <v>10343</v>
      </c>
      <c r="H88" s="91">
        <v>7971.4</v>
      </c>
      <c r="I88" s="93"/>
      <c r="J88" s="93"/>
      <c r="K88" s="93"/>
      <c r="L88" s="93"/>
      <c r="M88" s="93"/>
      <c r="N88" s="93"/>
      <c r="O88" s="93"/>
      <c r="P88" s="93"/>
    </row>
    <row r="89" spans="1:16" ht="25.5">
      <c r="A89" s="94" t="s">
        <v>138</v>
      </c>
      <c r="B89" s="89" t="s">
        <v>139</v>
      </c>
      <c r="C89" s="92">
        <v>2759</v>
      </c>
      <c r="D89" s="91">
        <v>23060</v>
      </c>
      <c r="E89" s="92">
        <v>18390</v>
      </c>
      <c r="F89" s="92">
        <v>13874</v>
      </c>
      <c r="G89" s="91">
        <v>10206</v>
      </c>
      <c r="H89" s="91">
        <v>7380</v>
      </c>
      <c r="I89" s="91">
        <v>5740</v>
      </c>
      <c r="J89" s="93"/>
      <c r="K89" s="93"/>
      <c r="L89" s="93"/>
      <c r="M89" s="93"/>
      <c r="N89" s="93"/>
      <c r="O89" s="93"/>
      <c r="P89" s="93"/>
    </row>
    <row r="90" spans="1:16" ht="25.5">
      <c r="A90" s="94" t="s">
        <v>140</v>
      </c>
      <c r="B90" s="89" t="s">
        <v>141</v>
      </c>
      <c r="C90" s="92">
        <v>2800.4</v>
      </c>
      <c r="D90" s="92">
        <v>18296</v>
      </c>
      <c r="E90" s="92">
        <v>13946</v>
      </c>
      <c r="F90" s="92">
        <v>13915</v>
      </c>
      <c r="G90" s="91">
        <v>10982</v>
      </c>
      <c r="H90" s="91">
        <v>10320</v>
      </c>
      <c r="I90" s="92">
        <v>8020.4</v>
      </c>
      <c r="J90" s="91">
        <v>5861.4</v>
      </c>
      <c r="K90" s="93"/>
      <c r="L90" s="93"/>
      <c r="M90" s="93"/>
      <c r="N90" s="93"/>
      <c r="O90" s="93"/>
      <c r="P90" s="93"/>
    </row>
    <row r="91" spans="1:16" ht="25.5">
      <c r="A91" s="94" t="s">
        <v>142</v>
      </c>
      <c r="B91" s="89" t="s">
        <v>143</v>
      </c>
      <c r="C91" s="92">
        <v>2794.4</v>
      </c>
      <c r="D91" s="92">
        <v>18277</v>
      </c>
      <c r="E91" s="92">
        <v>13940</v>
      </c>
      <c r="F91" s="91">
        <v>10315</v>
      </c>
      <c r="G91" s="91">
        <v>7995</v>
      </c>
      <c r="H91" s="91">
        <v>5830</v>
      </c>
      <c r="I91" s="93"/>
      <c r="J91" s="93"/>
      <c r="K91" s="93"/>
      <c r="L91" s="93"/>
      <c r="M91" s="93"/>
      <c r="N91" s="93"/>
      <c r="O91" s="93"/>
      <c r="P91" s="93"/>
    </row>
    <row r="92" spans="1:16" ht="25.5">
      <c r="A92" s="94" t="s">
        <v>144</v>
      </c>
      <c r="B92" s="89" t="s">
        <v>145</v>
      </c>
      <c r="C92" s="92">
        <v>2701.4</v>
      </c>
      <c r="D92" s="92">
        <v>18264</v>
      </c>
      <c r="E92" s="92">
        <v>13930</v>
      </c>
      <c r="F92" s="91">
        <v>10325</v>
      </c>
      <c r="G92" s="91">
        <v>7957.4</v>
      </c>
      <c r="H92" s="91">
        <v>5836</v>
      </c>
      <c r="I92" s="93"/>
      <c r="J92" s="93"/>
      <c r="K92" s="93"/>
      <c r="L92" s="93"/>
      <c r="M92" s="93"/>
      <c r="N92" s="93"/>
      <c r="O92" s="93"/>
      <c r="P92" s="93"/>
    </row>
    <row r="93" spans="1:16" ht="38.25">
      <c r="A93" s="94" t="s">
        <v>146</v>
      </c>
      <c r="B93" s="89" t="s">
        <v>147</v>
      </c>
      <c r="C93" s="92">
        <v>2656.4</v>
      </c>
      <c r="D93" s="92">
        <v>18630</v>
      </c>
      <c r="E93" s="92">
        <v>18618</v>
      </c>
      <c r="F93" s="92">
        <v>13998</v>
      </c>
      <c r="G93" s="91">
        <v>10331</v>
      </c>
      <c r="H93" s="91">
        <v>7981.4</v>
      </c>
      <c r="I93" s="91">
        <v>7961.4</v>
      </c>
      <c r="J93" s="91">
        <v>5876.4</v>
      </c>
      <c r="K93" s="93"/>
      <c r="L93" s="93"/>
      <c r="M93" s="93"/>
      <c r="N93" s="93"/>
      <c r="O93" s="93"/>
      <c r="P93" s="93"/>
    </row>
    <row r="94" spans="1:16">
      <c r="A94" s="90" t="s">
        <v>148</v>
      </c>
      <c r="B94" s="89" t="s">
        <v>149</v>
      </c>
      <c r="C94" s="92">
        <v>4805</v>
      </c>
      <c r="D94" s="91">
        <v>21866</v>
      </c>
      <c r="E94" s="92">
        <v>18234</v>
      </c>
      <c r="F94" s="91">
        <v>14436.2</v>
      </c>
      <c r="G94" s="92">
        <v>13937</v>
      </c>
      <c r="H94" s="91">
        <v>10523</v>
      </c>
      <c r="I94" s="91">
        <v>7822</v>
      </c>
      <c r="J94" s="93"/>
      <c r="K94" s="93"/>
      <c r="L94" s="93"/>
      <c r="M94" s="93"/>
      <c r="N94" s="93"/>
      <c r="O94" s="93"/>
      <c r="P94" s="93"/>
    </row>
    <row r="95" spans="1:16" ht="38.25">
      <c r="A95" s="95" t="s">
        <v>150</v>
      </c>
      <c r="B95" s="89" t="s">
        <v>151</v>
      </c>
      <c r="C95" s="92">
        <v>2824</v>
      </c>
      <c r="D95" s="92">
        <v>22649</v>
      </c>
      <c r="E95" s="92">
        <v>18594</v>
      </c>
      <c r="F95" s="92">
        <v>16908</v>
      </c>
      <c r="G95" s="91">
        <v>14436.2</v>
      </c>
      <c r="H95" s="92">
        <v>13513.8</v>
      </c>
      <c r="I95" s="92">
        <v>12680</v>
      </c>
      <c r="J95" s="91">
        <v>10476.200000000001</v>
      </c>
      <c r="K95" s="92">
        <v>8684.5</v>
      </c>
      <c r="L95" s="92">
        <v>8442</v>
      </c>
      <c r="M95" s="92">
        <v>7498</v>
      </c>
      <c r="N95" s="92">
        <v>6357</v>
      </c>
      <c r="O95" s="91">
        <v>5085.8</v>
      </c>
      <c r="P95" s="92">
        <v>4162</v>
      </c>
    </row>
    <row r="96" spans="1:16" ht="38.25">
      <c r="A96" s="95" t="s">
        <v>152</v>
      </c>
      <c r="B96" s="89" t="s">
        <v>153</v>
      </c>
      <c r="C96" s="91">
        <v>5212</v>
      </c>
      <c r="D96" s="92" t="s">
        <v>154</v>
      </c>
      <c r="E96" s="92" t="s">
        <v>155</v>
      </c>
      <c r="F96" s="92">
        <v>18264</v>
      </c>
      <c r="G96" s="91" t="s">
        <v>156</v>
      </c>
      <c r="H96" s="92" t="s">
        <v>157</v>
      </c>
      <c r="I96" s="92">
        <v>13930</v>
      </c>
      <c r="J96" s="92">
        <v>12694</v>
      </c>
      <c r="K96" s="92" t="s">
        <v>158</v>
      </c>
      <c r="L96" s="91">
        <v>10522</v>
      </c>
      <c r="M96" s="91">
        <v>10335</v>
      </c>
      <c r="N96" s="92">
        <v>7957.4</v>
      </c>
      <c r="O96" s="93"/>
      <c r="P96" s="93"/>
    </row>
    <row r="97" spans="1:16">
      <c r="A97" s="89" t="s">
        <v>159</v>
      </c>
      <c r="B97" s="89" t="s">
        <v>160</v>
      </c>
      <c r="C97" s="91">
        <v>5212</v>
      </c>
      <c r="D97" s="92">
        <v>22352</v>
      </c>
      <c r="E97" s="91">
        <v>20373</v>
      </c>
      <c r="F97" s="92">
        <v>18893</v>
      </c>
      <c r="G97" s="92">
        <v>16786</v>
      </c>
      <c r="H97" s="91">
        <v>14987</v>
      </c>
      <c r="I97" s="92">
        <v>13426</v>
      </c>
      <c r="J97" s="91">
        <v>10323</v>
      </c>
      <c r="K97" s="92">
        <v>8399</v>
      </c>
      <c r="L97" s="92">
        <v>6305</v>
      </c>
      <c r="M97" s="93"/>
      <c r="N97" s="93"/>
      <c r="O97" s="93"/>
      <c r="P97" s="93"/>
    </row>
    <row r="98" spans="1:16">
      <c r="A98" s="89" t="s">
        <v>161</v>
      </c>
      <c r="B98" s="89" t="s">
        <v>162</v>
      </c>
      <c r="C98" s="92">
        <v>6330.5</v>
      </c>
      <c r="D98" s="92">
        <v>16684.5</v>
      </c>
      <c r="E98" s="92">
        <v>12580.5</v>
      </c>
      <c r="F98" s="92">
        <v>8422</v>
      </c>
      <c r="G98" s="93"/>
      <c r="H98" s="93"/>
      <c r="I98" s="93"/>
      <c r="J98" s="93"/>
      <c r="K98" s="93"/>
      <c r="L98" s="93"/>
      <c r="M98" s="93"/>
      <c r="N98" s="93"/>
      <c r="O98" s="93"/>
      <c r="P98" s="93"/>
    </row>
    <row r="99" spans="1:16" ht="25.5">
      <c r="A99" s="95" t="s">
        <v>163</v>
      </c>
      <c r="B99" s="89" t="s">
        <v>164</v>
      </c>
      <c r="C99" s="92">
        <v>2720.8</v>
      </c>
      <c r="D99" s="92">
        <v>22881.4</v>
      </c>
      <c r="E99" s="92">
        <v>18376.400000000001</v>
      </c>
      <c r="F99" s="92">
        <v>13926.4</v>
      </c>
      <c r="G99" s="92">
        <v>13906.4</v>
      </c>
      <c r="H99" s="91">
        <v>10361.4</v>
      </c>
      <c r="I99" s="91">
        <v>7941.4</v>
      </c>
      <c r="J99" s="91">
        <v>5859.4</v>
      </c>
      <c r="K99" s="91">
        <v>5808.8</v>
      </c>
      <c r="L99" s="93"/>
      <c r="M99" s="93"/>
      <c r="N99" s="93"/>
      <c r="O99" s="93"/>
      <c r="P99" s="93"/>
    </row>
    <row r="100" spans="1:16">
      <c r="A100" t="s">
        <v>165</v>
      </c>
      <c r="B100" s="89" t="s">
        <v>166</v>
      </c>
      <c r="C100" s="92">
        <v>2807.8</v>
      </c>
      <c r="D100" s="92">
        <v>22961.4</v>
      </c>
      <c r="E100" s="92">
        <v>18381.400000000001</v>
      </c>
      <c r="F100" s="92">
        <v>13921.4</v>
      </c>
      <c r="G100" s="91">
        <v>10366.4</v>
      </c>
      <c r="H100" s="92">
        <v>8009.4</v>
      </c>
      <c r="I100" s="91">
        <v>5897.4</v>
      </c>
      <c r="J100" s="93"/>
      <c r="K100" s="93"/>
      <c r="L100" s="93"/>
      <c r="M100" s="93"/>
      <c r="N100" s="93"/>
      <c r="O100" s="93"/>
      <c r="P100" s="93"/>
    </row>
    <row r="101" spans="1:16">
      <c r="A101" s="89" t="s">
        <v>167</v>
      </c>
      <c r="B101" s="89" t="s">
        <v>168</v>
      </c>
      <c r="C101" s="92">
        <v>4071.5</v>
      </c>
      <c r="D101" s="91">
        <v>23046.5</v>
      </c>
      <c r="E101" s="92">
        <v>18436.5</v>
      </c>
      <c r="F101" s="92">
        <v>13876.5</v>
      </c>
      <c r="G101" s="91">
        <v>10446.5</v>
      </c>
      <c r="H101" s="92">
        <v>8181.5</v>
      </c>
      <c r="I101" s="91">
        <v>5731.5</v>
      </c>
      <c r="J101" s="93"/>
      <c r="K101" s="93"/>
      <c r="L101" s="93"/>
      <c r="M101" s="93"/>
      <c r="N101" s="93"/>
      <c r="O101" s="93"/>
      <c r="P101" s="93"/>
    </row>
    <row r="102" spans="1:16">
      <c r="A102" s="89" t="s">
        <v>167</v>
      </c>
      <c r="B102" s="89" t="s">
        <v>169</v>
      </c>
      <c r="C102" s="92">
        <v>4078.5</v>
      </c>
      <c r="D102" s="91">
        <v>23053.5</v>
      </c>
      <c r="E102" s="92">
        <v>18443.5</v>
      </c>
      <c r="F102" s="92">
        <v>13883.5</v>
      </c>
      <c r="G102" s="91">
        <v>10453.5</v>
      </c>
      <c r="H102" s="92">
        <v>8188.5</v>
      </c>
      <c r="I102" s="91">
        <v>5738.5</v>
      </c>
      <c r="J102" s="93"/>
      <c r="K102" s="93"/>
      <c r="L102" s="93"/>
      <c r="M102" s="93"/>
      <c r="N102" s="93"/>
      <c r="O102" s="93"/>
      <c r="P102" s="93"/>
    </row>
    <row r="103" spans="1:16" ht="25.5">
      <c r="A103" s="95" t="s">
        <v>170</v>
      </c>
      <c r="B103" s="89" t="s">
        <v>171</v>
      </c>
      <c r="C103" s="92">
        <v>2828.5</v>
      </c>
      <c r="D103" s="92">
        <v>13875</v>
      </c>
      <c r="E103" s="92">
        <v>13861.5</v>
      </c>
      <c r="F103" s="91">
        <v>10623</v>
      </c>
      <c r="G103" s="91">
        <v>10620</v>
      </c>
      <c r="H103" s="91">
        <v>5266.5</v>
      </c>
      <c r="I103" s="93"/>
      <c r="J103" s="93"/>
      <c r="K103" s="93"/>
      <c r="L103" s="93"/>
      <c r="M103" s="93"/>
      <c r="N103" s="93"/>
      <c r="O103" s="93"/>
      <c r="P103" s="93"/>
    </row>
    <row r="104" spans="1:16">
      <c r="A104" s="89" t="s">
        <v>172</v>
      </c>
      <c r="B104" s="89" t="s">
        <v>173</v>
      </c>
      <c r="C104" s="92">
        <v>2824.5</v>
      </c>
      <c r="D104" s="92">
        <v>22645.5</v>
      </c>
      <c r="E104" s="92">
        <v>18866.5</v>
      </c>
      <c r="F104" s="92">
        <v>16598.5</v>
      </c>
      <c r="G104" s="92">
        <v>12394.5</v>
      </c>
      <c r="H104" s="92">
        <v>8325.5</v>
      </c>
      <c r="I104" s="92">
        <v>6239.5</v>
      </c>
      <c r="J104" s="92">
        <v>4162.5</v>
      </c>
      <c r="K104" s="93"/>
      <c r="L104" s="93"/>
      <c r="M104" s="93"/>
      <c r="N104" s="93"/>
      <c r="O104" s="93"/>
      <c r="P104" s="93"/>
    </row>
    <row r="105" spans="1:16">
      <c r="A105" s="89" t="s">
        <v>174</v>
      </c>
      <c r="B105" s="89" t="s">
        <v>175</v>
      </c>
      <c r="C105" s="92">
        <v>2212</v>
      </c>
      <c r="D105" s="91">
        <v>20528</v>
      </c>
      <c r="E105" s="92">
        <v>18172</v>
      </c>
      <c r="F105" s="92">
        <v>17103</v>
      </c>
      <c r="G105" s="92">
        <v>13548</v>
      </c>
      <c r="H105" s="96">
        <v>10150</v>
      </c>
      <c r="I105" s="91">
        <v>7405</v>
      </c>
      <c r="J105" s="91">
        <v>5005</v>
      </c>
      <c r="K105" s="93"/>
      <c r="L105" s="93"/>
      <c r="M105" s="93"/>
      <c r="N105" s="93"/>
      <c r="O105" s="93"/>
      <c r="P105" s="93"/>
    </row>
    <row r="106" spans="1:16" ht="25.5">
      <c r="A106" s="95" t="s">
        <v>176</v>
      </c>
      <c r="B106" s="89" t="s">
        <v>177</v>
      </c>
      <c r="C106" s="92">
        <v>1919</v>
      </c>
      <c r="D106" s="92">
        <v>16785.5</v>
      </c>
      <c r="E106" s="92">
        <v>12576</v>
      </c>
      <c r="F106" s="92">
        <v>8289.4</v>
      </c>
      <c r="G106" s="92">
        <v>6222.4</v>
      </c>
      <c r="H106" s="92">
        <v>4206.5</v>
      </c>
      <c r="I106" s="93"/>
      <c r="J106" s="93"/>
      <c r="K106" s="93"/>
      <c r="L106" s="93"/>
      <c r="M106" s="93"/>
      <c r="N106" s="93"/>
      <c r="O106" s="93"/>
      <c r="P106" s="93"/>
    </row>
    <row r="107" spans="1:16">
      <c r="A107" s="95" t="s">
        <v>178</v>
      </c>
      <c r="B107" s="89" t="s">
        <v>179</v>
      </c>
      <c r="C107" s="92">
        <v>4168</v>
      </c>
      <c r="D107" s="92">
        <v>18856.5</v>
      </c>
      <c r="E107" s="92">
        <v>16563.5</v>
      </c>
      <c r="F107" s="92">
        <v>12373.5</v>
      </c>
      <c r="G107" s="92">
        <v>8308.5</v>
      </c>
      <c r="H107" s="92">
        <v>6241.5</v>
      </c>
      <c r="I107" s="93"/>
      <c r="J107" s="93"/>
      <c r="K107" s="93"/>
      <c r="L107" s="93"/>
      <c r="M107" s="93"/>
      <c r="N107" s="93"/>
      <c r="O107" s="93"/>
      <c r="P107" s="93"/>
    </row>
  </sheetData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M31" sqref="M31"/>
    </sheetView>
  </sheetViews>
  <sheetFormatPr defaultRowHeight="12.75"/>
  <cols>
    <col min="1" max="1" width="11.28515625" customWidth="1"/>
    <col min="4" max="4" width="17.7109375" customWidth="1"/>
  </cols>
  <sheetData>
    <row r="1" spans="1:11">
      <c r="A1" t="s">
        <v>180</v>
      </c>
      <c r="B1" t="s">
        <v>181</v>
      </c>
      <c r="C1" t="s">
        <v>182</v>
      </c>
      <c r="D1" t="s">
        <v>183</v>
      </c>
      <c r="E1" t="s">
        <v>184</v>
      </c>
      <c r="H1" t="s">
        <v>185</v>
      </c>
      <c r="I1" t="s">
        <v>186</v>
      </c>
      <c r="K1" t="s">
        <v>187</v>
      </c>
    </row>
    <row r="2" spans="1:11">
      <c r="A2" t="s">
        <v>180</v>
      </c>
      <c r="B2">
        <v>7.1</v>
      </c>
      <c r="C2" s="61">
        <f>B2*16.9</f>
        <v>119.98999999999998</v>
      </c>
      <c r="D2" t="s">
        <v>188</v>
      </c>
      <c r="E2">
        <v>559</v>
      </c>
      <c r="H2" s="63">
        <f t="shared" ref="H2:H8" si="0">B2*5</f>
        <v>35.5</v>
      </c>
      <c r="I2" s="97">
        <f t="shared" ref="I2:I19" si="1">E2/B2</f>
        <v>78.732394366197184</v>
      </c>
      <c r="K2" s="98">
        <f t="shared" ref="K2:K19" si="2">E2/C2</f>
        <v>4.6587215601300116</v>
      </c>
    </row>
    <row r="3" spans="1:11">
      <c r="A3" t="s">
        <v>180</v>
      </c>
      <c r="B3">
        <v>4.7300000000000004</v>
      </c>
      <c r="C3" s="61">
        <f>B3*16.9</f>
        <v>79.936999999999998</v>
      </c>
      <c r="D3" t="s">
        <v>188</v>
      </c>
      <c r="E3">
        <v>384</v>
      </c>
      <c r="H3" s="63">
        <f t="shared" si="0"/>
        <v>23.650000000000002</v>
      </c>
      <c r="I3" s="97">
        <f t="shared" si="1"/>
        <v>81.18393234672304</v>
      </c>
      <c r="K3" s="98">
        <f t="shared" si="2"/>
        <v>4.803782979096038</v>
      </c>
    </row>
    <row r="4" spans="1:11">
      <c r="A4" t="s">
        <v>180</v>
      </c>
      <c r="B4">
        <v>3.55</v>
      </c>
      <c r="C4" s="61">
        <f>B4*16.9</f>
        <v>59.99499999999999</v>
      </c>
      <c r="D4" t="s">
        <v>188</v>
      </c>
      <c r="E4">
        <v>296</v>
      </c>
      <c r="H4" s="63">
        <f t="shared" si="0"/>
        <v>17.75</v>
      </c>
      <c r="I4" s="97">
        <f t="shared" si="1"/>
        <v>83.380281690140848</v>
      </c>
      <c r="K4" s="98">
        <f t="shared" si="2"/>
        <v>4.9337444787065596</v>
      </c>
    </row>
    <row r="5" spans="1:11">
      <c r="A5" t="s">
        <v>180</v>
      </c>
      <c r="B5">
        <v>2.34</v>
      </c>
      <c r="C5" s="61">
        <f>B5*16.9</f>
        <v>39.545999999999992</v>
      </c>
      <c r="D5" t="s">
        <v>188</v>
      </c>
      <c r="E5">
        <v>222</v>
      </c>
      <c r="H5" s="63">
        <f t="shared" si="0"/>
        <v>11.7</v>
      </c>
      <c r="I5" s="97">
        <f t="shared" si="1"/>
        <v>94.871794871794876</v>
      </c>
      <c r="K5" s="98">
        <f t="shared" si="2"/>
        <v>5.6137156728872712</v>
      </c>
    </row>
    <row r="6" spans="1:11">
      <c r="A6" t="s">
        <v>180</v>
      </c>
      <c r="B6">
        <v>0.08</v>
      </c>
      <c r="C6" s="61">
        <f>B6*12</f>
        <v>0.96</v>
      </c>
      <c r="D6" t="s">
        <v>189</v>
      </c>
      <c r="E6">
        <v>90</v>
      </c>
      <c r="H6" s="63">
        <f t="shared" si="0"/>
        <v>0.4</v>
      </c>
      <c r="I6" s="97">
        <f t="shared" si="1"/>
        <v>1125</v>
      </c>
      <c r="K6" s="98">
        <f t="shared" si="2"/>
        <v>93.75</v>
      </c>
    </row>
    <row r="7" spans="1:11">
      <c r="A7" t="s">
        <v>180</v>
      </c>
      <c r="B7">
        <v>0.48</v>
      </c>
      <c r="C7" s="61">
        <f>B7*12</f>
        <v>5.76</v>
      </c>
      <c r="D7" t="s">
        <v>189</v>
      </c>
      <c r="E7">
        <v>300</v>
      </c>
      <c r="H7" s="63">
        <f t="shared" si="0"/>
        <v>2.4</v>
      </c>
      <c r="I7" s="97">
        <f t="shared" si="1"/>
        <v>625</v>
      </c>
      <c r="K7" s="98">
        <f t="shared" si="2"/>
        <v>52.083333333333336</v>
      </c>
    </row>
    <row r="8" spans="1:11">
      <c r="A8" t="s">
        <v>180</v>
      </c>
      <c r="B8">
        <v>0.08</v>
      </c>
      <c r="C8" s="61">
        <f>B8*12</f>
        <v>0.96</v>
      </c>
      <c r="D8" t="s">
        <v>189</v>
      </c>
      <c r="E8">
        <v>150</v>
      </c>
      <c r="H8" s="63">
        <f t="shared" si="0"/>
        <v>0.4</v>
      </c>
      <c r="I8" s="97">
        <f t="shared" si="1"/>
        <v>1875</v>
      </c>
      <c r="K8" s="98">
        <f t="shared" si="2"/>
        <v>156.25</v>
      </c>
    </row>
    <row r="9" spans="1:11">
      <c r="A9" s="99" t="s">
        <v>190</v>
      </c>
      <c r="B9" s="99">
        <f>C9/14.4</f>
        <v>27.777777777777779</v>
      </c>
      <c r="C9" s="100">
        <v>400</v>
      </c>
      <c r="D9" s="99" t="s">
        <v>191</v>
      </c>
      <c r="E9" s="99">
        <v>525</v>
      </c>
      <c r="F9" s="99" t="s">
        <v>192</v>
      </c>
      <c r="G9" s="99"/>
      <c r="H9" s="99"/>
      <c r="I9" s="101">
        <f t="shared" si="1"/>
        <v>18.899999999999999</v>
      </c>
      <c r="J9" s="99"/>
      <c r="K9" s="102">
        <f t="shared" si="2"/>
        <v>1.3125</v>
      </c>
    </row>
    <row r="10" spans="1:11">
      <c r="A10" t="s">
        <v>180</v>
      </c>
      <c r="B10" s="63">
        <f>C10/12</f>
        <v>0.5</v>
      </c>
      <c r="C10">
        <v>6</v>
      </c>
      <c r="D10" t="s">
        <v>193</v>
      </c>
      <c r="E10">
        <v>80</v>
      </c>
      <c r="I10" s="97">
        <f t="shared" si="1"/>
        <v>160</v>
      </c>
      <c r="K10" s="98">
        <f t="shared" si="2"/>
        <v>13.333333333333334</v>
      </c>
    </row>
    <row r="11" spans="1:11">
      <c r="A11" t="s">
        <v>180</v>
      </c>
      <c r="B11">
        <v>6.7</v>
      </c>
      <c r="C11">
        <v>100</v>
      </c>
      <c r="D11" t="s">
        <v>194</v>
      </c>
      <c r="E11">
        <v>860</v>
      </c>
      <c r="I11" s="97">
        <f t="shared" si="1"/>
        <v>128.35820895522389</v>
      </c>
      <c r="K11" s="98">
        <f t="shared" si="2"/>
        <v>8.6</v>
      </c>
    </row>
    <row r="12" spans="1:11">
      <c r="A12" t="s">
        <v>180</v>
      </c>
      <c r="B12" s="63">
        <f>C12/14.4</f>
        <v>15.625</v>
      </c>
      <c r="C12" s="61">
        <v>225</v>
      </c>
      <c r="D12" t="s">
        <v>194</v>
      </c>
      <c r="E12">
        <v>1900</v>
      </c>
      <c r="F12" t="s">
        <v>192</v>
      </c>
      <c r="I12" s="97">
        <f t="shared" si="1"/>
        <v>121.6</v>
      </c>
      <c r="K12" s="98">
        <f t="shared" si="2"/>
        <v>8.4444444444444446</v>
      </c>
    </row>
    <row r="13" spans="1:11">
      <c r="A13" t="s">
        <v>180</v>
      </c>
      <c r="B13" s="63">
        <f>C13/14.4</f>
        <v>10.416666666666666</v>
      </c>
      <c r="C13" s="61">
        <v>150</v>
      </c>
      <c r="D13" t="s">
        <v>194</v>
      </c>
      <c r="E13">
        <v>1400</v>
      </c>
      <c r="F13" t="s">
        <v>192</v>
      </c>
      <c r="I13" s="97">
        <f t="shared" si="1"/>
        <v>134.4</v>
      </c>
      <c r="K13" s="98">
        <f t="shared" si="2"/>
        <v>9.3333333333333339</v>
      </c>
    </row>
    <row r="14" spans="1:11">
      <c r="A14" t="s">
        <v>180</v>
      </c>
      <c r="B14" s="63">
        <f>C14/14.4</f>
        <v>5.9027777777777777</v>
      </c>
      <c r="C14" s="61">
        <v>85</v>
      </c>
      <c r="D14" t="s">
        <v>195</v>
      </c>
      <c r="E14">
        <v>435</v>
      </c>
      <c r="I14" s="97">
        <f t="shared" si="1"/>
        <v>73.694117647058832</v>
      </c>
      <c r="K14" s="98">
        <f t="shared" si="2"/>
        <v>5.117647058823529</v>
      </c>
    </row>
    <row r="15" spans="1:11">
      <c r="A15" t="s">
        <v>180</v>
      </c>
      <c r="B15">
        <v>3.4</v>
      </c>
      <c r="C15" s="61">
        <v>190</v>
      </c>
      <c r="D15" t="s">
        <v>196</v>
      </c>
      <c r="E15">
        <v>840</v>
      </c>
      <c r="I15" s="97">
        <f t="shared" si="1"/>
        <v>247.05882352941177</v>
      </c>
      <c r="K15" s="98">
        <f t="shared" si="2"/>
        <v>4.4210526315789478</v>
      </c>
    </row>
    <row r="16" spans="1:11">
      <c r="A16" t="s">
        <v>180</v>
      </c>
      <c r="B16" s="63">
        <f>C16/14.4</f>
        <v>7.6388888888888884</v>
      </c>
      <c r="C16" s="61">
        <v>110</v>
      </c>
      <c r="D16" t="s">
        <v>197</v>
      </c>
      <c r="E16">
        <v>585</v>
      </c>
      <c r="I16" s="97">
        <f t="shared" si="1"/>
        <v>76.581818181818193</v>
      </c>
      <c r="K16" s="98">
        <f t="shared" si="2"/>
        <v>5.3181818181818183</v>
      </c>
    </row>
    <row r="17" spans="1:11">
      <c r="A17" t="s">
        <v>180</v>
      </c>
      <c r="B17" s="63">
        <f>C17/14.4</f>
        <v>7.083333333333333</v>
      </c>
      <c r="C17" s="61">
        <v>102</v>
      </c>
      <c r="D17" t="s">
        <v>197</v>
      </c>
      <c r="E17">
        <v>535</v>
      </c>
      <c r="I17" s="97">
        <f t="shared" si="1"/>
        <v>75.529411764705884</v>
      </c>
      <c r="K17" s="98">
        <f t="shared" si="2"/>
        <v>5.2450980392156863</v>
      </c>
    </row>
    <row r="18" spans="1:11">
      <c r="A18" s="99" t="s">
        <v>180</v>
      </c>
      <c r="B18" s="99">
        <v>10</v>
      </c>
      <c r="C18" s="100">
        <v>175</v>
      </c>
      <c r="D18" s="99" t="s">
        <v>198</v>
      </c>
      <c r="E18" s="99">
        <v>805</v>
      </c>
      <c r="F18" s="99"/>
      <c r="G18" s="99"/>
      <c r="H18" s="99"/>
      <c r="I18" s="101">
        <f t="shared" si="1"/>
        <v>80.5</v>
      </c>
      <c r="J18" s="99"/>
      <c r="K18" s="102">
        <f t="shared" si="2"/>
        <v>4.5999999999999996</v>
      </c>
    </row>
    <row r="19" spans="1:11">
      <c r="A19" t="s">
        <v>180</v>
      </c>
      <c r="B19">
        <v>7.5</v>
      </c>
      <c r="C19" s="61">
        <v>115</v>
      </c>
      <c r="E19">
        <v>540</v>
      </c>
      <c r="I19" s="97">
        <f t="shared" si="1"/>
        <v>72</v>
      </c>
      <c r="K19" s="98">
        <f t="shared" si="2"/>
        <v>4.6956521739130439</v>
      </c>
    </row>
    <row r="20" spans="1:11">
      <c r="I20" s="97"/>
      <c r="K20" s="98"/>
    </row>
    <row r="21" spans="1:11">
      <c r="I21" s="97"/>
      <c r="K21" s="98"/>
    </row>
    <row r="22" spans="1:11">
      <c r="I22" s="97"/>
      <c r="K22" s="98"/>
    </row>
    <row r="23" spans="1:11">
      <c r="I23" s="97"/>
      <c r="K23" s="98"/>
    </row>
    <row r="24" spans="1:11">
      <c r="A24" s="103" t="s">
        <v>199</v>
      </c>
      <c r="C24" s="63">
        <f>525*2+805</f>
        <v>1855</v>
      </c>
      <c r="D24" t="s">
        <v>200</v>
      </c>
      <c r="I24" s="97"/>
      <c r="K24" s="98"/>
    </row>
    <row r="25" spans="1:11">
      <c r="A25" s="103"/>
      <c r="D25" t="s">
        <v>201</v>
      </c>
      <c r="I25" s="97"/>
      <c r="K25" s="98"/>
    </row>
    <row r="26" spans="1:11">
      <c r="A26" s="103" t="s">
        <v>202</v>
      </c>
      <c r="C26" s="63">
        <f>525+805</f>
        <v>1330</v>
      </c>
      <c r="D26" t="s">
        <v>203</v>
      </c>
      <c r="I26" s="97"/>
      <c r="K26" s="98"/>
    </row>
    <row r="27" spans="1:11">
      <c r="A27" s="103"/>
      <c r="D27" t="s">
        <v>201</v>
      </c>
      <c r="I27" s="97"/>
      <c r="K27" s="98"/>
    </row>
    <row r="28" spans="1:11">
      <c r="A28" s="104" t="s">
        <v>204</v>
      </c>
      <c r="C28" s="63">
        <f>525*2</f>
        <v>1050</v>
      </c>
      <c r="D28" t="s">
        <v>200</v>
      </c>
      <c r="I28" s="97"/>
      <c r="K28" s="98"/>
    </row>
    <row r="29" spans="1:11">
      <c r="A29" s="104"/>
      <c r="D29" t="s">
        <v>201</v>
      </c>
      <c r="I29" s="97"/>
      <c r="K29" s="98"/>
    </row>
    <row r="34" spans="1:2">
      <c r="A34" t="s">
        <v>205</v>
      </c>
      <c r="B34" t="s">
        <v>206</v>
      </c>
    </row>
    <row r="35" spans="1:2">
      <c r="B35" t="s">
        <v>207</v>
      </c>
    </row>
  </sheetData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Constants</vt:lpstr>
      <vt:lpstr>Sailing (alternator charge)</vt:lpstr>
      <vt:lpstr>At Anchor</vt:lpstr>
      <vt:lpstr>At Dock with AC</vt:lpstr>
      <vt:lpstr>Sheet1</vt:lpstr>
      <vt:lpstr>SSB Stuff</vt:lpstr>
      <vt:lpstr>Costs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daniel.parilla</cp:lastModifiedBy>
  <dcterms:created xsi:type="dcterms:W3CDTF">2012-04-01T08:56:12Z</dcterms:created>
  <dcterms:modified xsi:type="dcterms:W3CDTF">2012-04-05T01:48:42Z</dcterms:modified>
</cp:coreProperties>
</file>